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4355" windowHeight="4620" activeTab="1"/>
  </bookViews>
  <sheets>
    <sheet name="1-4 (1 и 2 неделя)" sheetId="1" r:id="rId1"/>
    <sheet name="5-9 (1 и 2 неделя)" sheetId="15" r:id="rId2"/>
    <sheet name="Лист2" sheetId="12" r:id="rId3"/>
  </sheets>
  <calcPr calcId="144525"/>
</workbook>
</file>

<file path=xl/calcChain.xml><?xml version="1.0" encoding="utf-8"?>
<calcChain xmlns="http://schemas.openxmlformats.org/spreadsheetml/2006/main">
  <c r="G100" i="15" l="1"/>
  <c r="F100" i="15"/>
  <c r="E100" i="15"/>
  <c r="D100" i="15"/>
  <c r="G91" i="15"/>
  <c r="F91" i="15"/>
  <c r="E91" i="15"/>
  <c r="D91" i="15"/>
  <c r="G82" i="15"/>
  <c r="F82" i="15"/>
  <c r="E82" i="15"/>
  <c r="D82" i="15"/>
  <c r="G75" i="15"/>
  <c r="F75" i="15"/>
  <c r="E75" i="15"/>
  <c r="D75" i="15"/>
  <c r="F67" i="15"/>
  <c r="F101" i="15" s="1"/>
  <c r="E67" i="15"/>
  <c r="D67" i="15"/>
  <c r="D101" i="15" s="1"/>
  <c r="G67" i="15"/>
  <c r="G53" i="15"/>
  <c r="F53" i="15"/>
  <c r="E53" i="15"/>
  <c r="D53" i="15"/>
  <c r="G44" i="15"/>
  <c r="F44" i="15"/>
  <c r="E44" i="15"/>
  <c r="D44" i="15"/>
  <c r="G35" i="15"/>
  <c r="F35" i="15"/>
  <c r="E35" i="15"/>
  <c r="D35" i="15"/>
  <c r="G28" i="15"/>
  <c r="F28" i="15"/>
  <c r="E28" i="15"/>
  <c r="D28" i="15"/>
  <c r="G19" i="15"/>
  <c r="G54" i="15" s="1"/>
  <c r="F19" i="15"/>
  <c r="F54" i="15" s="1"/>
  <c r="E19" i="15"/>
  <c r="E54" i="15" s="1"/>
  <c r="D19" i="15"/>
  <c r="D54" i="15" s="1"/>
  <c r="G101" i="15" l="1"/>
  <c r="G103" i="15" s="1"/>
  <c r="G104" i="15" s="1"/>
  <c r="G105" i="15" s="1"/>
  <c r="E101" i="15"/>
  <c r="E103" i="15" s="1"/>
  <c r="E104" i="15" s="1"/>
  <c r="E105" i="15" s="1"/>
  <c r="F103" i="15"/>
  <c r="F104" i="15" s="1"/>
  <c r="F105" i="15" s="1"/>
  <c r="D103" i="15"/>
  <c r="D104" i="15" s="1"/>
  <c r="D105" i="15" s="1"/>
  <c r="G93" i="1" l="1"/>
  <c r="F93" i="1"/>
  <c r="E93" i="1"/>
  <c r="D93" i="1"/>
  <c r="G84" i="1"/>
  <c r="F84" i="1"/>
  <c r="E84" i="1"/>
  <c r="D84" i="1"/>
  <c r="G76" i="1"/>
  <c r="F76" i="1"/>
  <c r="E76" i="1"/>
  <c r="D76" i="1"/>
  <c r="G69" i="1"/>
  <c r="F69" i="1"/>
  <c r="E69" i="1"/>
  <c r="D69" i="1"/>
  <c r="F62" i="1"/>
  <c r="E62" i="1"/>
  <c r="D62" i="1"/>
  <c r="G62" i="1"/>
  <c r="F94" i="1" l="1"/>
  <c r="D94" i="1"/>
  <c r="E94" i="1"/>
  <c r="G94" i="1"/>
  <c r="G33" i="1"/>
  <c r="G26" i="1"/>
  <c r="E18" i="1"/>
  <c r="G49" i="1"/>
  <c r="F49" i="1"/>
  <c r="E49" i="1"/>
  <c r="D49" i="1"/>
  <c r="G42" i="1"/>
  <c r="F42" i="1"/>
  <c r="E42" i="1"/>
  <c r="D42" i="1"/>
  <c r="F33" i="1"/>
  <c r="E33" i="1"/>
  <c r="D33" i="1"/>
  <c r="F26" i="1"/>
  <c r="E26" i="1"/>
  <c r="D26" i="1"/>
  <c r="G18" i="1"/>
  <c r="F18" i="1"/>
  <c r="D18" i="1"/>
  <c r="G50" i="1" l="1"/>
  <c r="G96" i="1" s="1"/>
  <c r="G97" i="1" s="1"/>
  <c r="G98" i="1" s="1"/>
  <c r="D50" i="1"/>
  <c r="D96" i="1" s="1"/>
  <c r="D97" i="1" s="1"/>
  <c r="D98" i="1" s="1"/>
  <c r="F50" i="1"/>
  <c r="F96" i="1" s="1"/>
  <c r="F97" i="1" s="1"/>
  <c r="F98" i="1" s="1"/>
  <c r="E50" i="1"/>
  <c r="E96" i="1" s="1"/>
  <c r="E97" i="1" s="1"/>
  <c r="E98" i="1" s="1"/>
</calcChain>
</file>

<file path=xl/sharedStrings.xml><?xml version="1.0" encoding="utf-8"?>
<sst xmlns="http://schemas.openxmlformats.org/spreadsheetml/2006/main" count="257" uniqueCount="68">
  <si>
    <t>Наименование блюд</t>
  </si>
  <si>
    <t>Выход блюда</t>
  </si>
  <si>
    <t>Химический состав блюда</t>
  </si>
  <si>
    <t>белки</t>
  </si>
  <si>
    <t>жиры</t>
  </si>
  <si>
    <t>углеводы</t>
  </si>
  <si>
    <t>Энергетическая ценность</t>
  </si>
  <si>
    <t>Каша рассыпчатая рисовая со сл. маслом</t>
  </si>
  <si>
    <t>Компот из сухофруктов</t>
  </si>
  <si>
    <t>Печенье</t>
  </si>
  <si>
    <t>Хлеб в/с</t>
  </si>
  <si>
    <t>50/5</t>
  </si>
  <si>
    <t>Макароны отварные со сл. маслом</t>
  </si>
  <si>
    <t>Чай с сахаром</t>
  </si>
  <si>
    <t>СРЕДА, 3-й день</t>
  </si>
  <si>
    <t>Каша жидкая молочная из рисовой крупы со сл. маслом и сахаром</t>
  </si>
  <si>
    <t>Сыр твердый</t>
  </si>
  <si>
    <t>ЧЕТВЕРГ, 4-й день</t>
  </si>
  <si>
    <t>Каша рассыпчатая из гречневой крупы с маслом</t>
  </si>
  <si>
    <t>200/10/10</t>
  </si>
  <si>
    <t>ПЯТНИЦА, 5-й день</t>
  </si>
  <si>
    <t>Картофельное пюре</t>
  </si>
  <si>
    <t>Рыба, тушеная в томате с овощами</t>
  </si>
  <si>
    <t>150/5</t>
  </si>
  <si>
    <t>Икра кабачковая</t>
  </si>
  <si>
    <t>Картофель тушеный</t>
  </si>
  <si>
    <t>Сок фруктовый</t>
  </si>
  <si>
    <t>Каша жидкая молочная из манной крупы со сл. маслом и сахаром</t>
  </si>
  <si>
    <t>СОГЛАСОВАНО:</t>
  </si>
  <si>
    <t>г.Макеевки</t>
  </si>
  <si>
    <t>УТВЕРЖДЕНО:</t>
  </si>
  <si>
    <t>1 НЕДЕЛЯ</t>
  </si>
  <si>
    <t>2 НЕДЕЛЯ</t>
  </si>
  <si>
    <t>ИТОГО</t>
  </si>
  <si>
    <t>Всего за 2 неделю</t>
  </si>
  <si>
    <t>Всего за 10 дней</t>
  </si>
  <si>
    <t>В среднем за 1 день</t>
  </si>
  <si>
    <t>Всего за 1 неделю</t>
  </si>
  <si>
    <t>ПОНЕДЕЛЬНИК, 1-й день</t>
  </si>
  <si>
    <t>Каша рассыпчатая из пшеничной крупы со сл. маслом</t>
  </si>
  <si>
    <t>ВТОРНИК,  2-й день</t>
  </si>
  <si>
    <t>№ рецеп-туры</t>
  </si>
  <si>
    <t>Изделие кондитерское (рулет)</t>
  </si>
  <si>
    <t>______________ О. А. Апухтина</t>
  </si>
  <si>
    <t>Фрукты свежие</t>
  </si>
  <si>
    <t>Печень по-строгановски</t>
  </si>
  <si>
    <t>50/50</t>
  </si>
  <si>
    <t>Кофейный напиток с молоком</t>
  </si>
  <si>
    <t>Овощи натуральные</t>
  </si>
  <si>
    <t>150/10</t>
  </si>
  <si>
    <t>42.5</t>
  </si>
  <si>
    <t>Оладьи с сахором</t>
  </si>
  <si>
    <t>Плов (из курицы)</t>
  </si>
  <si>
    <t>Процент от нормы</t>
  </si>
  <si>
    <t>Птица жаренная</t>
  </si>
  <si>
    <t>Птица тушенная в соусе</t>
  </si>
  <si>
    <t>60/50</t>
  </si>
  <si>
    <t>Примерное 2-х недельное меню</t>
  </si>
  <si>
    <t xml:space="preserve">Советского, Горняцкого районов </t>
  </si>
  <si>
    <t>Оладьи с сахаром</t>
  </si>
  <si>
    <t>Директор МБОУ "ОШ № 45"</t>
  </si>
  <si>
    <t>Главный государственный санитарный врач</t>
  </si>
  <si>
    <t>________________ А.А.Бобров</t>
  </si>
  <si>
    <t>Фрикадельки из кур</t>
  </si>
  <si>
    <t>Овощи консервированные(кабачки)</t>
  </si>
  <si>
    <t>Овощи консервированные(огурцы)</t>
  </si>
  <si>
    <t xml:space="preserve">         для учащихся 1-4 класса                 МБОУ "ОШ № 45"</t>
  </si>
  <si>
    <t xml:space="preserve">   для учащихся 5-9 классов, льготной категории по МБОУ "ОШ № 45"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</si>
</sst>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showWhiteSpace="0" view="pageLayout" zoomScaleNormal="100" workbookViewId="0">
      <selection activeCell="B7" sqref="B7:F7"/>
    </sheetView>
  </sheetViews>
  <sheetFormatPr defaultRowHeight="15" x14ac:dyDescent="0.25"/>
  <cols>
    <col min="2" max="2" width="27.7109375" customWidth="1"/>
    <col min="3" max="3" width="13.5703125" customWidth="1"/>
    <col min="4" max="4" width="10.5703125" customWidth="1"/>
    <col min="5" max="5" width="11.140625" customWidth="1"/>
    <col min="6" max="6" width="10" customWidth="1"/>
    <col min="7" max="7" width="16.28515625" customWidth="1"/>
  </cols>
  <sheetData>
    <row r="1" spans="1:9" ht="15.75" x14ac:dyDescent="0.25">
      <c r="A1" s="2" t="s">
        <v>28</v>
      </c>
      <c r="B1" s="2"/>
      <c r="C1" s="2"/>
      <c r="D1" s="2"/>
      <c r="E1" s="2" t="s">
        <v>30</v>
      </c>
      <c r="F1" s="2"/>
      <c r="G1" s="2"/>
      <c r="H1" s="1"/>
      <c r="I1" s="1"/>
    </row>
    <row r="2" spans="1:9" ht="15.75" x14ac:dyDescent="0.25">
      <c r="A2" s="17" t="s">
        <v>61</v>
      </c>
      <c r="B2" s="2"/>
      <c r="C2" s="2"/>
      <c r="D2" s="2"/>
      <c r="E2" s="2" t="s">
        <v>60</v>
      </c>
      <c r="F2" s="2"/>
      <c r="G2" s="2"/>
      <c r="H2" s="1"/>
      <c r="I2" s="1"/>
    </row>
    <row r="3" spans="1:9" ht="15.75" x14ac:dyDescent="0.25">
      <c r="A3" s="2" t="s">
        <v>58</v>
      </c>
      <c r="B3" s="2"/>
      <c r="C3" s="2"/>
      <c r="D3" s="2"/>
      <c r="E3" s="2"/>
      <c r="F3" s="2"/>
      <c r="G3" s="2"/>
      <c r="H3" s="1"/>
      <c r="I3" s="1"/>
    </row>
    <row r="4" spans="1:9" ht="15.75" x14ac:dyDescent="0.25">
      <c r="A4" s="2" t="s">
        <v>29</v>
      </c>
      <c r="B4" s="2"/>
      <c r="C4" s="2"/>
      <c r="D4" s="2"/>
      <c r="E4" s="2"/>
      <c r="F4" s="2"/>
      <c r="G4" s="2"/>
      <c r="H4" s="1"/>
      <c r="I4" s="1"/>
    </row>
    <row r="5" spans="1:9" ht="15.75" x14ac:dyDescent="0.25">
      <c r="A5" s="2" t="s">
        <v>62</v>
      </c>
      <c r="B5" s="2"/>
      <c r="C5" s="2"/>
      <c r="D5" s="2"/>
      <c r="E5" s="2" t="s">
        <v>43</v>
      </c>
      <c r="F5" s="2"/>
      <c r="G5" s="2"/>
      <c r="H5" s="1"/>
      <c r="I5" s="1"/>
    </row>
    <row r="6" spans="1:9" ht="15.75" x14ac:dyDescent="0.25">
      <c r="A6" s="31" t="s">
        <v>57</v>
      </c>
      <c r="B6" s="31"/>
      <c r="C6" s="31"/>
      <c r="D6" s="31"/>
      <c r="E6" s="31"/>
      <c r="F6" s="31"/>
      <c r="G6" s="31"/>
      <c r="H6" s="1"/>
      <c r="I6" s="1"/>
    </row>
    <row r="7" spans="1:9" ht="30.6" customHeight="1" x14ac:dyDescent="0.25">
      <c r="A7" s="2"/>
      <c r="B7" s="24" t="s">
        <v>66</v>
      </c>
      <c r="C7" s="24"/>
      <c r="D7" s="24"/>
      <c r="E7" s="24"/>
      <c r="F7" s="24"/>
      <c r="G7" s="2"/>
      <c r="H7" s="1"/>
      <c r="I7" s="1"/>
    </row>
    <row r="8" spans="1:9" ht="15.75" x14ac:dyDescent="0.25">
      <c r="A8" s="2"/>
      <c r="B8" s="30" t="s">
        <v>31</v>
      </c>
      <c r="C8" s="30"/>
      <c r="D8" s="30"/>
      <c r="E8" s="30"/>
      <c r="F8" s="30"/>
      <c r="G8" s="2"/>
      <c r="H8" s="1"/>
      <c r="I8" s="1"/>
    </row>
    <row r="9" spans="1:9" ht="32.25" customHeight="1" x14ac:dyDescent="0.25">
      <c r="A9" s="28" t="s">
        <v>41</v>
      </c>
      <c r="B9" s="28" t="s">
        <v>0</v>
      </c>
      <c r="C9" s="28" t="s">
        <v>1</v>
      </c>
      <c r="D9" s="25" t="s">
        <v>2</v>
      </c>
      <c r="E9" s="25"/>
      <c r="F9" s="25"/>
      <c r="G9" s="26" t="s">
        <v>6</v>
      </c>
    </row>
    <row r="10" spans="1:9" ht="15" customHeight="1" x14ac:dyDescent="0.25">
      <c r="A10" s="29"/>
      <c r="B10" s="29"/>
      <c r="C10" s="29"/>
      <c r="D10" s="10" t="s">
        <v>3</v>
      </c>
      <c r="E10" s="10" t="s">
        <v>4</v>
      </c>
      <c r="F10" s="10" t="s">
        <v>5</v>
      </c>
      <c r="G10" s="27"/>
    </row>
    <row r="11" spans="1:9" ht="15.75" x14ac:dyDescent="0.25">
      <c r="A11" s="25" t="s">
        <v>38</v>
      </c>
      <c r="B11" s="25"/>
      <c r="C11" s="25"/>
      <c r="D11" s="25"/>
      <c r="E11" s="25"/>
      <c r="F11" s="25"/>
      <c r="G11" s="25"/>
    </row>
    <row r="12" spans="1:9" ht="31.5" x14ac:dyDescent="0.25">
      <c r="A12" s="3">
        <v>144</v>
      </c>
      <c r="B12" s="4" t="s">
        <v>7</v>
      </c>
      <c r="C12" s="5" t="s">
        <v>49</v>
      </c>
      <c r="D12" s="12">
        <v>3.8</v>
      </c>
      <c r="E12" s="12">
        <v>8.5</v>
      </c>
      <c r="F12" s="12">
        <v>40.299999999999997</v>
      </c>
      <c r="G12" s="12">
        <v>254</v>
      </c>
    </row>
    <row r="13" spans="1:9" ht="15.75" x14ac:dyDescent="0.25">
      <c r="A13" s="3">
        <v>284</v>
      </c>
      <c r="B13" s="3" t="s">
        <v>54</v>
      </c>
      <c r="C13" s="5" t="s">
        <v>11</v>
      </c>
      <c r="D13" s="12">
        <v>10.9</v>
      </c>
      <c r="E13" s="12">
        <v>11.6</v>
      </c>
      <c r="F13" s="12">
        <v>0.4</v>
      </c>
      <c r="G13" s="12">
        <v>150</v>
      </c>
    </row>
    <row r="14" spans="1:9" ht="15.75" x14ac:dyDescent="0.25">
      <c r="A14" s="3">
        <v>330</v>
      </c>
      <c r="B14" s="3" t="s">
        <v>8</v>
      </c>
      <c r="C14" s="5">
        <v>200</v>
      </c>
      <c r="D14" s="12">
        <v>0.6</v>
      </c>
      <c r="E14" s="12">
        <v>0</v>
      </c>
      <c r="F14" s="12">
        <v>31.5</v>
      </c>
      <c r="G14" s="12">
        <v>129</v>
      </c>
    </row>
    <row r="15" spans="1:9" ht="15.75" x14ac:dyDescent="0.25">
      <c r="A15" s="13">
        <v>52</v>
      </c>
      <c r="B15" s="3" t="s">
        <v>64</v>
      </c>
      <c r="C15" s="5">
        <v>100</v>
      </c>
      <c r="D15" s="12">
        <v>0.6</v>
      </c>
      <c r="E15" s="12">
        <v>0.3</v>
      </c>
      <c r="F15" s="12">
        <v>5.2</v>
      </c>
      <c r="G15" s="12">
        <v>23</v>
      </c>
    </row>
    <row r="16" spans="1:9" ht="15.75" x14ac:dyDescent="0.25">
      <c r="A16" s="3">
        <v>371</v>
      </c>
      <c r="B16" s="3" t="s">
        <v>59</v>
      </c>
      <c r="C16" s="5" t="s">
        <v>49</v>
      </c>
      <c r="D16" s="12">
        <v>11.9</v>
      </c>
      <c r="E16" s="12">
        <v>15.7</v>
      </c>
      <c r="F16" s="12">
        <v>74.5</v>
      </c>
      <c r="G16" s="12">
        <v>488</v>
      </c>
    </row>
    <row r="17" spans="1:7" ht="15.75" x14ac:dyDescent="0.25">
      <c r="A17" s="3"/>
      <c r="B17" s="3" t="s">
        <v>10</v>
      </c>
      <c r="C17" s="5">
        <v>30</v>
      </c>
      <c r="D17" s="12">
        <v>2.2000000000000002</v>
      </c>
      <c r="E17" s="12">
        <v>0.2</v>
      </c>
      <c r="F17" s="12">
        <v>14.9</v>
      </c>
      <c r="G17" s="12">
        <v>73</v>
      </c>
    </row>
    <row r="18" spans="1:7" ht="15.75" x14ac:dyDescent="0.25">
      <c r="A18" s="18" t="s">
        <v>33</v>
      </c>
      <c r="B18" s="19"/>
      <c r="C18" s="20"/>
      <c r="D18" s="12">
        <f>SUM(D12:D17)</f>
        <v>29.999999999999996</v>
      </c>
      <c r="E18" s="12">
        <f>SUM(E12:E17)</f>
        <v>36.300000000000004</v>
      </c>
      <c r="F18" s="12">
        <f>SUM(F12:F17)</f>
        <v>166.79999999999998</v>
      </c>
      <c r="G18" s="12">
        <f>SUM(G12:G17)</f>
        <v>1117</v>
      </c>
    </row>
    <row r="19" spans="1:7" ht="15.75" x14ac:dyDescent="0.25">
      <c r="A19" s="25" t="s">
        <v>40</v>
      </c>
      <c r="B19" s="25"/>
      <c r="C19" s="25"/>
      <c r="D19" s="25"/>
      <c r="E19" s="25"/>
      <c r="F19" s="25"/>
      <c r="G19" s="25"/>
    </row>
    <row r="20" spans="1:7" ht="31.5" x14ac:dyDescent="0.25">
      <c r="A20" s="3">
        <v>164</v>
      </c>
      <c r="B20" s="11" t="s">
        <v>12</v>
      </c>
      <c r="C20" s="5" t="s">
        <v>23</v>
      </c>
      <c r="D20" s="12">
        <v>6.5</v>
      </c>
      <c r="E20" s="12">
        <v>4.7</v>
      </c>
      <c r="F20" s="12">
        <v>33.799999999999997</v>
      </c>
      <c r="G20" s="12">
        <v>205</v>
      </c>
    </row>
    <row r="21" spans="1:7" ht="15.75" x14ac:dyDescent="0.25">
      <c r="A21" s="3">
        <v>232</v>
      </c>
      <c r="B21" s="7" t="s">
        <v>45</v>
      </c>
      <c r="C21" s="5" t="s">
        <v>46</v>
      </c>
      <c r="D21" s="12">
        <v>14.1</v>
      </c>
      <c r="E21" s="12">
        <v>11.9</v>
      </c>
      <c r="F21" s="12">
        <v>3.7</v>
      </c>
      <c r="G21" s="12">
        <v>178</v>
      </c>
    </row>
    <row r="22" spans="1:7" ht="15.75" x14ac:dyDescent="0.25">
      <c r="A22" s="3">
        <v>349</v>
      </c>
      <c r="B22" s="3" t="s">
        <v>13</v>
      </c>
      <c r="C22" s="5">
        <v>200</v>
      </c>
      <c r="D22" s="12">
        <v>0.1</v>
      </c>
      <c r="E22" s="12">
        <v>0</v>
      </c>
      <c r="F22" s="12">
        <v>15</v>
      </c>
      <c r="G22" s="12">
        <v>60</v>
      </c>
    </row>
    <row r="23" spans="1:7" ht="15.75" x14ac:dyDescent="0.25">
      <c r="A23" s="3">
        <v>323</v>
      </c>
      <c r="B23" s="7" t="s">
        <v>44</v>
      </c>
      <c r="C23" s="5">
        <v>100</v>
      </c>
      <c r="D23" s="12">
        <v>0.4</v>
      </c>
      <c r="E23" s="12">
        <v>0</v>
      </c>
      <c r="F23" s="12">
        <v>9.5</v>
      </c>
      <c r="G23" s="12">
        <v>41</v>
      </c>
    </row>
    <row r="24" spans="1:7" ht="15.75" x14ac:dyDescent="0.25">
      <c r="A24" s="3"/>
      <c r="B24" s="3" t="s">
        <v>9</v>
      </c>
      <c r="C24" s="5">
        <v>30</v>
      </c>
      <c r="D24" s="12">
        <v>2.5</v>
      </c>
      <c r="E24" s="12">
        <v>2.6</v>
      </c>
      <c r="F24" s="12">
        <v>22.7</v>
      </c>
      <c r="G24" s="12">
        <v>125.4</v>
      </c>
    </row>
    <row r="25" spans="1:7" ht="15.75" x14ac:dyDescent="0.25">
      <c r="A25" s="3"/>
      <c r="B25" s="3" t="s">
        <v>10</v>
      </c>
      <c r="C25" s="5">
        <v>30</v>
      </c>
      <c r="D25" s="12">
        <v>2.2000000000000002</v>
      </c>
      <c r="E25" s="12">
        <v>0.2</v>
      </c>
      <c r="F25" s="12">
        <v>14.9</v>
      </c>
      <c r="G25" s="12">
        <v>73</v>
      </c>
    </row>
    <row r="26" spans="1:7" ht="15.75" x14ac:dyDescent="0.25">
      <c r="A26" s="18" t="s">
        <v>33</v>
      </c>
      <c r="B26" s="19"/>
      <c r="C26" s="20"/>
      <c r="D26" s="12">
        <f>SUM(D20:D25)</f>
        <v>25.8</v>
      </c>
      <c r="E26" s="12">
        <f>SUM(E20:E25)</f>
        <v>19.400000000000002</v>
      </c>
      <c r="F26" s="12">
        <f>SUM(F20:F25)</f>
        <v>99.600000000000009</v>
      </c>
      <c r="G26" s="12">
        <f>SUM(G20:G25)</f>
        <v>682.4</v>
      </c>
    </row>
    <row r="27" spans="1:7" ht="15.75" x14ac:dyDescent="0.25">
      <c r="A27" s="25" t="s">
        <v>14</v>
      </c>
      <c r="B27" s="25"/>
      <c r="C27" s="25"/>
      <c r="D27" s="25"/>
      <c r="E27" s="25"/>
      <c r="F27" s="25"/>
      <c r="G27" s="25"/>
    </row>
    <row r="28" spans="1:7" ht="47.25" x14ac:dyDescent="0.25">
      <c r="A28" s="3">
        <v>150</v>
      </c>
      <c r="B28" s="6" t="s">
        <v>15</v>
      </c>
      <c r="C28" s="5" t="s">
        <v>19</v>
      </c>
      <c r="D28" s="12">
        <v>5</v>
      </c>
      <c r="E28" s="12">
        <v>11.6</v>
      </c>
      <c r="F28" s="12">
        <v>43.9</v>
      </c>
      <c r="G28" s="12">
        <v>301</v>
      </c>
    </row>
    <row r="29" spans="1:7" ht="15.75" x14ac:dyDescent="0.25">
      <c r="A29" s="3"/>
      <c r="B29" s="3" t="s">
        <v>9</v>
      </c>
      <c r="C29" s="5">
        <v>30</v>
      </c>
      <c r="D29" s="12">
        <v>2.5</v>
      </c>
      <c r="E29" s="12">
        <v>2.6</v>
      </c>
      <c r="F29" s="12">
        <v>22.7</v>
      </c>
      <c r="G29" s="12">
        <v>125.4</v>
      </c>
    </row>
    <row r="30" spans="1:7" ht="15.75" x14ac:dyDescent="0.25">
      <c r="A30" s="3">
        <v>9</v>
      </c>
      <c r="B30" s="7" t="s">
        <v>16</v>
      </c>
      <c r="C30" s="5">
        <v>30</v>
      </c>
      <c r="D30" s="12">
        <v>8</v>
      </c>
      <c r="E30" s="12">
        <v>8</v>
      </c>
      <c r="F30" s="12">
        <v>8.1999999999999993</v>
      </c>
      <c r="G30" s="12">
        <v>108</v>
      </c>
    </row>
    <row r="31" spans="1:7" ht="15.75" x14ac:dyDescent="0.25">
      <c r="A31" s="3">
        <v>352</v>
      </c>
      <c r="B31" s="7" t="s">
        <v>47</v>
      </c>
      <c r="C31" s="5">
        <v>200</v>
      </c>
      <c r="D31" s="12">
        <v>3.3</v>
      </c>
      <c r="E31" s="12">
        <v>3.3</v>
      </c>
      <c r="F31" s="12">
        <v>24.8</v>
      </c>
      <c r="G31" s="12">
        <v>142</v>
      </c>
    </row>
    <row r="32" spans="1:7" ht="15.75" x14ac:dyDescent="0.25">
      <c r="A32" s="3"/>
      <c r="B32" s="3" t="s">
        <v>10</v>
      </c>
      <c r="C32" s="5">
        <v>30</v>
      </c>
      <c r="D32" s="12">
        <v>2.2000000000000002</v>
      </c>
      <c r="E32" s="12">
        <v>0.2</v>
      </c>
      <c r="F32" s="12">
        <v>14.9</v>
      </c>
      <c r="G32" s="12">
        <v>73</v>
      </c>
    </row>
    <row r="33" spans="1:7" ht="15.75" x14ac:dyDescent="0.25">
      <c r="A33" s="18" t="s">
        <v>33</v>
      </c>
      <c r="B33" s="19"/>
      <c r="C33" s="20"/>
      <c r="D33" s="12">
        <f>SUM(D28:D32)</f>
        <v>21</v>
      </c>
      <c r="E33" s="12">
        <f>SUM(E28:E32)</f>
        <v>25.7</v>
      </c>
      <c r="F33" s="12">
        <f>SUM(F28:F32)</f>
        <v>114.5</v>
      </c>
      <c r="G33" s="12">
        <f>SUM(G28:G32)</f>
        <v>749.4</v>
      </c>
    </row>
    <row r="34" spans="1:7" ht="15.75" x14ac:dyDescent="0.25">
      <c r="A34" s="25" t="s">
        <v>17</v>
      </c>
      <c r="B34" s="25"/>
      <c r="C34" s="25"/>
      <c r="D34" s="25"/>
      <c r="E34" s="25"/>
      <c r="F34" s="25"/>
      <c r="G34" s="25"/>
    </row>
    <row r="35" spans="1:7" ht="31.5" x14ac:dyDescent="0.25">
      <c r="A35" s="3">
        <v>144</v>
      </c>
      <c r="B35" s="6" t="s">
        <v>18</v>
      </c>
      <c r="C35" s="5" t="s">
        <v>49</v>
      </c>
      <c r="D35" s="12">
        <v>9</v>
      </c>
      <c r="E35" s="12">
        <v>10.6</v>
      </c>
      <c r="F35" s="12">
        <v>46.2</v>
      </c>
      <c r="G35" s="12">
        <v>320</v>
      </c>
    </row>
    <row r="36" spans="1:7" ht="15.75" x14ac:dyDescent="0.25">
      <c r="A36" s="3">
        <v>280</v>
      </c>
      <c r="B36" s="6" t="s">
        <v>55</v>
      </c>
      <c r="C36" s="5" t="s">
        <v>56</v>
      </c>
      <c r="D36" s="12">
        <v>15.9</v>
      </c>
      <c r="E36" s="12">
        <v>12.9</v>
      </c>
      <c r="F36" s="12">
        <v>5.8</v>
      </c>
      <c r="G36" s="12">
        <v>197</v>
      </c>
    </row>
    <row r="37" spans="1:7" ht="15.75" x14ac:dyDescent="0.25">
      <c r="A37" s="13">
        <v>52</v>
      </c>
      <c r="B37" s="3" t="s">
        <v>65</v>
      </c>
      <c r="C37" s="5">
        <v>100</v>
      </c>
      <c r="D37" s="12">
        <v>0.8</v>
      </c>
      <c r="E37" s="12">
        <v>0.1</v>
      </c>
      <c r="F37" s="12">
        <v>2.2999999999999998</v>
      </c>
      <c r="G37" s="12">
        <v>13</v>
      </c>
    </row>
    <row r="38" spans="1:7" ht="15.75" x14ac:dyDescent="0.25">
      <c r="A38" s="3">
        <v>323</v>
      </c>
      <c r="B38" s="7" t="s">
        <v>44</v>
      </c>
      <c r="C38" s="5">
        <v>100</v>
      </c>
      <c r="D38" s="12">
        <v>0.4</v>
      </c>
      <c r="E38" s="12">
        <v>0</v>
      </c>
      <c r="F38" s="12">
        <v>9.5</v>
      </c>
      <c r="G38" s="12">
        <v>41</v>
      </c>
    </row>
    <row r="39" spans="1:7" ht="15.75" x14ac:dyDescent="0.25">
      <c r="A39" s="3"/>
      <c r="B39" s="7" t="s">
        <v>9</v>
      </c>
      <c r="C39" s="5">
        <v>30</v>
      </c>
      <c r="D39" s="12">
        <v>2.5</v>
      </c>
      <c r="E39" s="12">
        <v>2.6</v>
      </c>
      <c r="F39" s="12">
        <v>22.7</v>
      </c>
      <c r="G39" s="12">
        <v>125.4</v>
      </c>
    </row>
    <row r="40" spans="1:7" ht="15.75" x14ac:dyDescent="0.25">
      <c r="A40" s="3">
        <v>349</v>
      </c>
      <c r="B40" s="7" t="s">
        <v>13</v>
      </c>
      <c r="C40" s="5">
        <v>200</v>
      </c>
      <c r="D40" s="12">
        <v>0.1</v>
      </c>
      <c r="E40" s="12">
        <v>0</v>
      </c>
      <c r="F40" s="12">
        <v>15</v>
      </c>
      <c r="G40" s="12">
        <v>60</v>
      </c>
    </row>
    <row r="41" spans="1:7" ht="15.75" x14ac:dyDescent="0.25">
      <c r="A41" s="3"/>
      <c r="B41" s="3" t="s">
        <v>10</v>
      </c>
      <c r="C41" s="5">
        <v>50</v>
      </c>
      <c r="D41" s="12">
        <v>3.6</v>
      </c>
      <c r="E41" s="12">
        <v>0.3</v>
      </c>
      <c r="F41" s="12">
        <v>24.8</v>
      </c>
      <c r="G41" s="12">
        <v>121</v>
      </c>
    </row>
    <row r="42" spans="1:7" ht="15.75" x14ac:dyDescent="0.25">
      <c r="A42" s="3"/>
      <c r="B42" s="5" t="s">
        <v>33</v>
      </c>
      <c r="C42" s="5"/>
      <c r="D42" s="12">
        <f>SUM(D35:D41)</f>
        <v>32.299999999999997</v>
      </c>
      <c r="E42" s="12">
        <f>SUM(E35:E41)</f>
        <v>26.500000000000004</v>
      </c>
      <c r="F42" s="12">
        <f>SUM(F35:F41)</f>
        <v>126.3</v>
      </c>
      <c r="G42" s="12">
        <f>SUM(G35:G41)</f>
        <v>877.4</v>
      </c>
    </row>
    <row r="43" spans="1:7" ht="15.75" x14ac:dyDescent="0.25">
      <c r="A43" s="25" t="s">
        <v>20</v>
      </c>
      <c r="B43" s="25"/>
      <c r="C43" s="25"/>
      <c r="D43" s="25"/>
      <c r="E43" s="25"/>
      <c r="F43" s="25"/>
      <c r="G43" s="25"/>
    </row>
    <row r="44" spans="1:7" ht="15.75" x14ac:dyDescent="0.25">
      <c r="A44" s="3">
        <v>298</v>
      </c>
      <c r="B44" s="7" t="s">
        <v>21</v>
      </c>
      <c r="C44" s="5">
        <v>150</v>
      </c>
      <c r="D44" s="12">
        <v>3.2</v>
      </c>
      <c r="E44" s="12">
        <v>5.6</v>
      </c>
      <c r="F44" s="12">
        <v>23.3</v>
      </c>
      <c r="G44" s="12">
        <v>157</v>
      </c>
    </row>
    <row r="45" spans="1:7" ht="31.5" x14ac:dyDescent="0.25">
      <c r="A45" s="3">
        <v>194</v>
      </c>
      <c r="B45" s="6" t="s">
        <v>22</v>
      </c>
      <c r="C45" s="5">
        <v>150</v>
      </c>
      <c r="D45" s="12">
        <v>16.100000000000001</v>
      </c>
      <c r="E45" s="12">
        <v>8.9</v>
      </c>
      <c r="F45" s="12">
        <v>8.4</v>
      </c>
      <c r="G45" s="12">
        <v>169</v>
      </c>
    </row>
    <row r="46" spans="1:7" ht="15.75" x14ac:dyDescent="0.25">
      <c r="A46" s="3">
        <v>349</v>
      </c>
      <c r="B46" s="7" t="s">
        <v>13</v>
      </c>
      <c r="C46" s="5">
        <v>200</v>
      </c>
      <c r="D46" s="12">
        <v>0.1</v>
      </c>
      <c r="E46" s="12">
        <v>0</v>
      </c>
      <c r="F46" s="12">
        <v>15</v>
      </c>
      <c r="G46" s="12">
        <v>60</v>
      </c>
    </row>
    <row r="47" spans="1:7" ht="15.75" x14ac:dyDescent="0.25">
      <c r="A47" s="3"/>
      <c r="B47" s="7" t="s">
        <v>9</v>
      </c>
      <c r="C47" s="5">
        <v>30</v>
      </c>
      <c r="D47" s="12">
        <v>2.5</v>
      </c>
      <c r="E47" s="12">
        <v>2.6</v>
      </c>
      <c r="F47" s="12">
        <v>22.7</v>
      </c>
      <c r="G47" s="12">
        <v>125.4</v>
      </c>
    </row>
    <row r="48" spans="1:7" ht="15.75" x14ac:dyDescent="0.25">
      <c r="A48" s="3"/>
      <c r="B48" s="3" t="s">
        <v>10</v>
      </c>
      <c r="C48" s="5">
        <v>50</v>
      </c>
      <c r="D48" s="12">
        <v>3.6</v>
      </c>
      <c r="E48" s="12">
        <v>0.3</v>
      </c>
      <c r="F48" s="12">
        <v>24.8</v>
      </c>
      <c r="G48" s="12">
        <v>121</v>
      </c>
    </row>
    <row r="49" spans="1:7" ht="15.75" x14ac:dyDescent="0.25">
      <c r="A49" s="18" t="s">
        <v>33</v>
      </c>
      <c r="B49" s="19"/>
      <c r="C49" s="20"/>
      <c r="D49" s="12">
        <f>SUM(D44:D48)</f>
        <v>25.500000000000004</v>
      </c>
      <c r="E49" s="12">
        <f>SUM(E44:E48)</f>
        <v>17.400000000000002</v>
      </c>
      <c r="F49" s="12">
        <f>SUM(F44:F48)</f>
        <v>94.2</v>
      </c>
      <c r="G49" s="12">
        <f>SUM(G44:G48)</f>
        <v>632.4</v>
      </c>
    </row>
    <row r="50" spans="1:7" ht="15.75" x14ac:dyDescent="0.25">
      <c r="A50" s="21" t="s">
        <v>37</v>
      </c>
      <c r="B50" s="22"/>
      <c r="C50" s="23"/>
      <c r="D50" s="12">
        <f>D18+D26+D33+D42+D49</f>
        <v>134.6</v>
      </c>
      <c r="E50" s="12">
        <f>E18+E26+E33+E42+E49</f>
        <v>125.30000000000001</v>
      </c>
      <c r="F50" s="12">
        <f>F18+F26+F33+F42+F49</f>
        <v>601.4</v>
      </c>
      <c r="G50" s="12">
        <f>G18+G26+G33+G42+G49</f>
        <v>4058.6000000000004</v>
      </c>
    </row>
    <row r="51" spans="1:7" x14ac:dyDescent="0.25">
      <c r="A51" s="1"/>
      <c r="B51" s="1"/>
      <c r="C51" s="1"/>
      <c r="D51" s="1"/>
      <c r="E51" s="1"/>
      <c r="F51" s="1"/>
      <c r="G51" s="1"/>
    </row>
    <row r="52" spans="1:7" ht="15.75" x14ac:dyDescent="0.25">
      <c r="A52" s="8"/>
      <c r="B52" s="8"/>
      <c r="C52" s="9" t="s">
        <v>32</v>
      </c>
      <c r="D52" s="8"/>
      <c r="E52" s="8"/>
      <c r="F52" s="8"/>
      <c r="G52" s="8"/>
    </row>
    <row r="53" spans="1:7" ht="15.75" x14ac:dyDescent="0.25">
      <c r="A53" s="28" t="s">
        <v>41</v>
      </c>
      <c r="B53" s="28" t="s">
        <v>0</v>
      </c>
      <c r="C53" s="28" t="s">
        <v>1</v>
      </c>
      <c r="D53" s="25" t="s">
        <v>2</v>
      </c>
      <c r="E53" s="25"/>
      <c r="F53" s="25"/>
      <c r="G53" s="26" t="s">
        <v>6</v>
      </c>
    </row>
    <row r="54" spans="1:7" ht="15.75" x14ac:dyDescent="0.25">
      <c r="A54" s="29"/>
      <c r="B54" s="29"/>
      <c r="C54" s="29"/>
      <c r="D54" s="10" t="s">
        <v>3</v>
      </c>
      <c r="E54" s="10" t="s">
        <v>4</v>
      </c>
      <c r="F54" s="10" t="s">
        <v>5</v>
      </c>
      <c r="G54" s="27"/>
    </row>
    <row r="55" spans="1:7" ht="15.75" x14ac:dyDescent="0.25">
      <c r="A55" s="25" t="s">
        <v>38</v>
      </c>
      <c r="B55" s="25"/>
      <c r="C55" s="25"/>
      <c r="D55" s="25"/>
      <c r="E55" s="25"/>
      <c r="F55" s="25"/>
      <c r="G55" s="25"/>
    </row>
    <row r="56" spans="1:7" ht="15.75" x14ac:dyDescent="0.25">
      <c r="A56" s="3">
        <v>283</v>
      </c>
      <c r="B56" s="4" t="s">
        <v>52</v>
      </c>
      <c r="C56" s="5">
        <v>150</v>
      </c>
      <c r="D56" s="12">
        <v>13.4</v>
      </c>
      <c r="E56" s="12">
        <v>11.3</v>
      </c>
      <c r="F56" s="12">
        <v>28.2</v>
      </c>
      <c r="G56" s="12">
        <v>270</v>
      </c>
    </row>
    <row r="57" spans="1:7" ht="15.75" x14ac:dyDescent="0.25">
      <c r="A57" s="3">
        <v>54</v>
      </c>
      <c r="B57" s="3" t="s">
        <v>24</v>
      </c>
      <c r="C57" s="5">
        <v>75</v>
      </c>
      <c r="D57" s="12">
        <v>1.3</v>
      </c>
      <c r="E57" s="12">
        <v>4</v>
      </c>
      <c r="F57" s="12">
        <v>6.8</v>
      </c>
      <c r="G57" s="12">
        <v>69</v>
      </c>
    </row>
    <row r="58" spans="1:7" ht="15.75" x14ac:dyDescent="0.25">
      <c r="A58" s="3">
        <v>349</v>
      </c>
      <c r="B58" s="3" t="s">
        <v>13</v>
      </c>
      <c r="C58" s="5">
        <v>200</v>
      </c>
      <c r="D58" s="12">
        <v>0.1</v>
      </c>
      <c r="E58" s="12">
        <v>0</v>
      </c>
      <c r="F58" s="12">
        <v>15</v>
      </c>
      <c r="G58" s="12">
        <v>60</v>
      </c>
    </row>
    <row r="59" spans="1:7" ht="15.75" x14ac:dyDescent="0.25">
      <c r="A59" s="3">
        <v>323</v>
      </c>
      <c r="B59" s="7" t="s">
        <v>44</v>
      </c>
      <c r="C59" s="5">
        <v>100</v>
      </c>
      <c r="D59" s="12">
        <v>0.4</v>
      </c>
      <c r="E59" s="12">
        <v>0</v>
      </c>
      <c r="F59" s="12">
        <v>9.5</v>
      </c>
      <c r="G59" s="12">
        <v>41</v>
      </c>
    </row>
    <row r="60" spans="1:7" ht="15.75" x14ac:dyDescent="0.25">
      <c r="A60" s="3"/>
      <c r="B60" s="3" t="s">
        <v>9</v>
      </c>
      <c r="C60" s="5">
        <v>30</v>
      </c>
      <c r="D60" s="12">
        <v>2.5</v>
      </c>
      <c r="E60" s="12">
        <v>2.6</v>
      </c>
      <c r="F60" s="12">
        <v>22.7</v>
      </c>
      <c r="G60" s="12">
        <v>125.4</v>
      </c>
    </row>
    <row r="61" spans="1:7" ht="15.75" x14ac:dyDescent="0.25">
      <c r="A61" s="3"/>
      <c r="B61" s="3" t="s">
        <v>10</v>
      </c>
      <c r="C61" s="5">
        <v>50</v>
      </c>
      <c r="D61" s="12">
        <v>3.6</v>
      </c>
      <c r="E61" s="12">
        <v>0.3</v>
      </c>
      <c r="F61" s="12">
        <v>24.8</v>
      </c>
      <c r="G61" s="12">
        <v>121</v>
      </c>
    </row>
    <row r="62" spans="1:7" ht="15.75" x14ac:dyDescent="0.25">
      <c r="A62" s="18" t="s">
        <v>33</v>
      </c>
      <c r="B62" s="19"/>
      <c r="C62" s="20"/>
      <c r="D62" s="12">
        <f>SUM(D56:D61)</f>
        <v>21.300000000000004</v>
      </c>
      <c r="E62" s="12">
        <f>SUM(E56:E61)</f>
        <v>18.200000000000003</v>
      </c>
      <c r="F62" s="12">
        <f>SUM(F56:F61)</f>
        <v>107</v>
      </c>
      <c r="G62" s="12">
        <f>SUM(G56:G61)</f>
        <v>686.4</v>
      </c>
    </row>
    <row r="63" spans="1:7" ht="15.75" x14ac:dyDescent="0.25">
      <c r="A63" s="25" t="s">
        <v>40</v>
      </c>
      <c r="B63" s="25"/>
      <c r="C63" s="25"/>
      <c r="D63" s="25"/>
      <c r="E63" s="25"/>
      <c r="F63" s="25"/>
      <c r="G63" s="25"/>
    </row>
    <row r="64" spans="1:7" ht="15.75" x14ac:dyDescent="0.25">
      <c r="A64" s="3">
        <v>308</v>
      </c>
      <c r="B64" s="6" t="s">
        <v>25</v>
      </c>
      <c r="C64" s="5">
        <v>150</v>
      </c>
      <c r="D64" s="12">
        <v>3</v>
      </c>
      <c r="E64" s="12">
        <v>8</v>
      </c>
      <c r="F64" s="12">
        <v>24.9</v>
      </c>
      <c r="G64" s="12">
        <v>184</v>
      </c>
    </row>
    <row r="65" spans="1:7" ht="15.75" x14ac:dyDescent="0.25">
      <c r="A65" s="3">
        <v>287</v>
      </c>
      <c r="B65" s="4" t="s">
        <v>63</v>
      </c>
      <c r="C65" s="5">
        <v>65</v>
      </c>
      <c r="D65" s="12">
        <v>11.5</v>
      </c>
      <c r="E65" s="12">
        <v>8.9</v>
      </c>
      <c r="F65" s="12">
        <v>5.5</v>
      </c>
      <c r="G65" s="12">
        <v>150</v>
      </c>
    </row>
    <row r="66" spans="1:7" ht="15.75" x14ac:dyDescent="0.25">
      <c r="A66" s="3">
        <v>362</v>
      </c>
      <c r="B66" s="3" t="s">
        <v>26</v>
      </c>
      <c r="C66" s="5">
        <v>200</v>
      </c>
      <c r="D66" s="12">
        <v>1</v>
      </c>
      <c r="E66" s="12">
        <v>0</v>
      </c>
      <c r="F66" s="12">
        <v>21.2</v>
      </c>
      <c r="G66" s="12">
        <v>92</v>
      </c>
    </row>
    <row r="67" spans="1:7" ht="15.75" x14ac:dyDescent="0.25">
      <c r="A67" s="3"/>
      <c r="B67" s="3" t="s">
        <v>9</v>
      </c>
      <c r="C67" s="5">
        <v>30</v>
      </c>
      <c r="D67" s="12">
        <v>2.5</v>
      </c>
      <c r="E67" s="12">
        <v>2.6</v>
      </c>
      <c r="F67" s="12">
        <v>22.7</v>
      </c>
      <c r="G67" s="12">
        <v>125.4</v>
      </c>
    </row>
    <row r="68" spans="1:7" ht="15.75" x14ac:dyDescent="0.25">
      <c r="A68" s="3"/>
      <c r="B68" s="3" t="s">
        <v>10</v>
      </c>
      <c r="C68" s="5">
        <v>50</v>
      </c>
      <c r="D68" s="12">
        <v>3.6</v>
      </c>
      <c r="E68" s="12">
        <v>0.3</v>
      </c>
      <c r="F68" s="12">
        <v>24.8</v>
      </c>
      <c r="G68" s="12">
        <v>121</v>
      </c>
    </row>
    <row r="69" spans="1:7" ht="15.75" x14ac:dyDescent="0.25">
      <c r="A69" s="21" t="s">
        <v>33</v>
      </c>
      <c r="B69" s="22"/>
      <c r="C69" s="23"/>
      <c r="D69" s="12">
        <f>SUM(D64:D68)</f>
        <v>21.6</v>
      </c>
      <c r="E69" s="12">
        <f>SUM(E64:E68)</f>
        <v>19.8</v>
      </c>
      <c r="F69" s="12">
        <f>SUM(F64:F68)</f>
        <v>99.1</v>
      </c>
      <c r="G69" s="12">
        <f>SUM(G64:G68)</f>
        <v>672.4</v>
      </c>
    </row>
    <row r="70" spans="1:7" ht="15.75" x14ac:dyDescent="0.25">
      <c r="A70" s="25" t="s">
        <v>14</v>
      </c>
      <c r="B70" s="25"/>
      <c r="C70" s="25"/>
      <c r="D70" s="25"/>
      <c r="E70" s="25"/>
      <c r="F70" s="25"/>
      <c r="G70" s="25"/>
    </row>
    <row r="71" spans="1:7" ht="47.25" x14ac:dyDescent="0.25">
      <c r="A71" s="3">
        <v>149</v>
      </c>
      <c r="B71" s="6" t="s">
        <v>27</v>
      </c>
      <c r="C71" s="5" t="s">
        <v>19</v>
      </c>
      <c r="D71" s="12">
        <v>6.4</v>
      </c>
      <c r="E71" s="12">
        <v>11.7</v>
      </c>
      <c r="F71" s="12">
        <v>43</v>
      </c>
      <c r="G71" s="12">
        <v>303</v>
      </c>
    </row>
    <row r="72" spans="1:7" ht="15.75" x14ac:dyDescent="0.25">
      <c r="A72" s="3">
        <v>9</v>
      </c>
      <c r="B72" s="7" t="s">
        <v>16</v>
      </c>
      <c r="C72" s="5">
        <v>30</v>
      </c>
      <c r="D72" s="12">
        <v>8</v>
      </c>
      <c r="E72" s="12">
        <v>8</v>
      </c>
      <c r="F72" s="12">
        <v>8.1999999999999993</v>
      </c>
      <c r="G72" s="12">
        <v>108</v>
      </c>
    </row>
    <row r="73" spans="1:7" ht="15.75" x14ac:dyDescent="0.25">
      <c r="A73" s="3">
        <v>352</v>
      </c>
      <c r="B73" s="7" t="s">
        <v>47</v>
      </c>
      <c r="C73" s="5">
        <v>200</v>
      </c>
      <c r="D73" s="12">
        <v>3.3</v>
      </c>
      <c r="E73" s="12">
        <v>3.3</v>
      </c>
      <c r="F73" s="12">
        <v>24.8</v>
      </c>
      <c r="G73" s="12">
        <v>142</v>
      </c>
    </row>
    <row r="74" spans="1:7" ht="15.75" x14ac:dyDescent="0.25">
      <c r="A74" s="3"/>
      <c r="B74" s="3" t="s">
        <v>9</v>
      </c>
      <c r="C74" s="5">
        <v>30</v>
      </c>
      <c r="D74" s="12">
        <v>2.5</v>
      </c>
      <c r="E74" s="12">
        <v>2.6</v>
      </c>
      <c r="F74" s="12">
        <v>22.7</v>
      </c>
      <c r="G74" s="12">
        <v>125.4</v>
      </c>
    </row>
    <row r="75" spans="1:7" ht="15.75" x14ac:dyDescent="0.25">
      <c r="A75" s="3"/>
      <c r="B75" s="3" t="s">
        <v>10</v>
      </c>
      <c r="C75" s="5">
        <v>50</v>
      </c>
      <c r="D75" s="12">
        <v>3.6</v>
      </c>
      <c r="E75" s="12">
        <v>0.3</v>
      </c>
      <c r="F75" s="12">
        <v>24.8</v>
      </c>
      <c r="G75" s="12">
        <v>121</v>
      </c>
    </row>
    <row r="76" spans="1:7" ht="15.75" x14ac:dyDescent="0.25">
      <c r="A76" s="21" t="s">
        <v>33</v>
      </c>
      <c r="B76" s="22"/>
      <c r="C76" s="23"/>
      <c r="D76" s="12">
        <f>SUM(D71:D75)</f>
        <v>23.8</v>
      </c>
      <c r="E76" s="12">
        <f>SUM(E71:E75)</f>
        <v>25.900000000000002</v>
      </c>
      <c r="F76" s="12">
        <f>SUM(F71:F75)</f>
        <v>123.5</v>
      </c>
      <c r="G76" s="12">
        <f>SUM(G71:G75)</f>
        <v>799.4</v>
      </c>
    </row>
    <row r="77" spans="1:7" ht="15.75" x14ac:dyDescent="0.25">
      <c r="A77" s="25" t="s">
        <v>17</v>
      </c>
      <c r="B77" s="25"/>
      <c r="C77" s="25"/>
      <c r="D77" s="25"/>
      <c r="E77" s="25"/>
      <c r="F77" s="25"/>
      <c r="G77" s="25"/>
    </row>
    <row r="78" spans="1:7" ht="47.25" x14ac:dyDescent="0.25">
      <c r="A78" s="3">
        <v>144</v>
      </c>
      <c r="B78" s="6" t="s">
        <v>39</v>
      </c>
      <c r="C78" s="5" t="s">
        <v>49</v>
      </c>
      <c r="D78" s="12">
        <v>7.7</v>
      </c>
      <c r="E78" s="12">
        <v>8.9</v>
      </c>
      <c r="F78" s="12" t="s">
        <v>50</v>
      </c>
      <c r="G78" s="12">
        <v>282</v>
      </c>
    </row>
    <row r="79" spans="1:7" ht="15.75" x14ac:dyDescent="0.25">
      <c r="A79" s="3">
        <v>232</v>
      </c>
      <c r="B79" s="7" t="s">
        <v>45</v>
      </c>
      <c r="C79" s="5" t="s">
        <v>46</v>
      </c>
      <c r="D79" s="12">
        <v>14.1</v>
      </c>
      <c r="E79" s="12">
        <v>11.9</v>
      </c>
      <c r="F79" s="12">
        <v>3.7</v>
      </c>
      <c r="G79" s="12">
        <v>178</v>
      </c>
    </row>
    <row r="80" spans="1:7" ht="15.75" x14ac:dyDescent="0.25">
      <c r="A80" s="3">
        <v>330</v>
      </c>
      <c r="B80" s="3" t="s">
        <v>8</v>
      </c>
      <c r="C80" s="5">
        <v>200</v>
      </c>
      <c r="D80" s="12">
        <v>0.6</v>
      </c>
      <c r="E80" s="12">
        <v>0</v>
      </c>
      <c r="F80" s="12">
        <v>31.5</v>
      </c>
      <c r="G80" s="12">
        <v>129</v>
      </c>
    </row>
    <row r="81" spans="1:7" ht="15.75" x14ac:dyDescent="0.25">
      <c r="A81" s="3"/>
      <c r="B81" s="7" t="s">
        <v>9</v>
      </c>
      <c r="C81" s="5">
        <v>30</v>
      </c>
      <c r="D81" s="12">
        <v>2.5</v>
      </c>
      <c r="E81" s="12">
        <v>2.6</v>
      </c>
      <c r="F81" s="12">
        <v>22.7</v>
      </c>
      <c r="G81" s="12">
        <v>125.4</v>
      </c>
    </row>
    <row r="82" spans="1:7" ht="15.75" x14ac:dyDescent="0.25">
      <c r="A82" s="3">
        <v>323</v>
      </c>
      <c r="B82" s="7" t="s">
        <v>44</v>
      </c>
      <c r="C82" s="5">
        <v>100</v>
      </c>
      <c r="D82" s="12">
        <v>0.4</v>
      </c>
      <c r="E82" s="12">
        <v>0</v>
      </c>
      <c r="F82" s="12">
        <v>9.5</v>
      </c>
      <c r="G82" s="12">
        <v>41</v>
      </c>
    </row>
    <row r="83" spans="1:7" ht="15.75" x14ac:dyDescent="0.25">
      <c r="A83" s="3"/>
      <c r="B83" s="3" t="s">
        <v>10</v>
      </c>
      <c r="C83" s="5">
        <v>50</v>
      </c>
      <c r="D83" s="12">
        <v>3.6</v>
      </c>
      <c r="E83" s="12">
        <v>0.3</v>
      </c>
      <c r="F83" s="12">
        <v>24.8</v>
      </c>
      <c r="G83" s="12">
        <v>121</v>
      </c>
    </row>
    <row r="84" spans="1:7" ht="15.75" x14ac:dyDescent="0.25">
      <c r="A84" s="21" t="s">
        <v>33</v>
      </c>
      <c r="B84" s="22"/>
      <c r="C84" s="23"/>
      <c r="D84" s="12">
        <f>SUM(D78:D83)</f>
        <v>28.900000000000002</v>
      </c>
      <c r="E84" s="12">
        <f>SUM(E78:E83)</f>
        <v>23.700000000000003</v>
      </c>
      <c r="F84" s="12">
        <f>SUM(F78:F83)</f>
        <v>92.2</v>
      </c>
      <c r="G84" s="12">
        <f>SUM(G78:G83)</f>
        <v>876.4</v>
      </c>
    </row>
    <row r="85" spans="1:7" ht="15.75" x14ac:dyDescent="0.25">
      <c r="A85" s="25" t="s">
        <v>20</v>
      </c>
      <c r="B85" s="25"/>
      <c r="C85" s="25"/>
      <c r="D85" s="25"/>
      <c r="E85" s="25"/>
      <c r="F85" s="25"/>
      <c r="G85" s="25"/>
    </row>
    <row r="86" spans="1:7" ht="31.5" x14ac:dyDescent="0.25">
      <c r="A86" s="3">
        <v>144</v>
      </c>
      <c r="B86" s="6" t="s">
        <v>18</v>
      </c>
      <c r="C86" s="5" t="s">
        <v>49</v>
      </c>
      <c r="D86" s="12">
        <v>9</v>
      </c>
      <c r="E86" s="12">
        <v>10.6</v>
      </c>
      <c r="F86" s="12">
        <v>46.2</v>
      </c>
      <c r="G86" s="12">
        <v>320</v>
      </c>
    </row>
    <row r="87" spans="1:7" ht="31.5" x14ac:dyDescent="0.25">
      <c r="A87" s="3">
        <v>194</v>
      </c>
      <c r="B87" s="6" t="s">
        <v>22</v>
      </c>
      <c r="C87" s="5">
        <v>150</v>
      </c>
      <c r="D87" s="12">
        <v>16.100000000000001</v>
      </c>
      <c r="E87" s="12">
        <v>8.9</v>
      </c>
      <c r="F87" s="12">
        <v>8.4</v>
      </c>
      <c r="G87" s="12">
        <v>169</v>
      </c>
    </row>
    <row r="88" spans="1:7" ht="15.75" x14ac:dyDescent="0.25">
      <c r="A88" s="3">
        <v>349</v>
      </c>
      <c r="B88" s="3" t="s">
        <v>13</v>
      </c>
      <c r="C88" s="5">
        <v>200</v>
      </c>
      <c r="D88" s="12">
        <v>0.1</v>
      </c>
      <c r="E88" s="12">
        <v>0</v>
      </c>
      <c r="F88" s="12">
        <v>15</v>
      </c>
      <c r="G88" s="12">
        <v>60</v>
      </c>
    </row>
    <row r="89" spans="1:7" ht="15.75" x14ac:dyDescent="0.25">
      <c r="A89" s="3">
        <v>323</v>
      </c>
      <c r="B89" s="7" t="s">
        <v>44</v>
      </c>
      <c r="C89" s="5">
        <v>100</v>
      </c>
      <c r="D89" s="12">
        <v>0.4</v>
      </c>
      <c r="E89" s="12">
        <v>0</v>
      </c>
      <c r="F89" s="12">
        <v>9.5</v>
      </c>
      <c r="G89" s="12">
        <v>41</v>
      </c>
    </row>
    <row r="90" spans="1:7" ht="15.75" x14ac:dyDescent="0.25">
      <c r="A90" s="3">
        <v>9</v>
      </c>
      <c r="B90" s="7" t="s">
        <v>16</v>
      </c>
      <c r="C90" s="5">
        <v>30</v>
      </c>
      <c r="D90" s="12">
        <v>8</v>
      </c>
      <c r="E90" s="12">
        <v>8</v>
      </c>
      <c r="F90" s="12">
        <v>8.1999999999999993</v>
      </c>
      <c r="G90" s="12">
        <v>108</v>
      </c>
    </row>
    <row r="91" spans="1:7" ht="15.75" x14ac:dyDescent="0.25">
      <c r="A91" s="3">
        <v>371</v>
      </c>
      <c r="B91" s="3" t="s">
        <v>59</v>
      </c>
      <c r="C91" s="5" t="s">
        <v>49</v>
      </c>
      <c r="D91" s="12">
        <v>11.9</v>
      </c>
      <c r="E91" s="12">
        <v>15.7</v>
      </c>
      <c r="F91" s="12">
        <v>74.5</v>
      </c>
      <c r="G91" s="12">
        <v>488</v>
      </c>
    </row>
    <row r="92" spans="1:7" ht="15.75" x14ac:dyDescent="0.25">
      <c r="A92" s="3"/>
      <c r="B92" s="3" t="s">
        <v>10</v>
      </c>
      <c r="C92" s="5">
        <v>50</v>
      </c>
      <c r="D92" s="12">
        <v>3.6</v>
      </c>
      <c r="E92" s="12">
        <v>0.3</v>
      </c>
      <c r="F92" s="12">
        <v>24.8</v>
      </c>
      <c r="G92" s="12">
        <v>121</v>
      </c>
    </row>
    <row r="93" spans="1:7" ht="15.75" x14ac:dyDescent="0.25">
      <c r="A93" s="21" t="s">
        <v>33</v>
      </c>
      <c r="B93" s="22"/>
      <c r="C93" s="23"/>
      <c r="D93" s="12">
        <f>SUM(D86:D92)</f>
        <v>49.1</v>
      </c>
      <c r="E93" s="12">
        <f>SUM(E86:E92)</f>
        <v>43.5</v>
      </c>
      <c r="F93" s="12">
        <f>SUM(F86:F92)</f>
        <v>186.60000000000002</v>
      </c>
      <c r="G93" s="12">
        <f>SUM(G86:G92)</f>
        <v>1307</v>
      </c>
    </row>
    <row r="94" spans="1:7" ht="15.75" x14ac:dyDescent="0.25">
      <c r="A94" s="18" t="s">
        <v>34</v>
      </c>
      <c r="B94" s="19"/>
      <c r="C94" s="20"/>
      <c r="D94" s="12">
        <f>D62+D69+D76+D84+D93</f>
        <v>144.70000000000002</v>
      </c>
      <c r="E94" s="12">
        <f>E62+E69+E76+E84+E93</f>
        <v>131.10000000000002</v>
      </c>
      <c r="F94" s="12">
        <f>F62+F69+F76+F84+F93</f>
        <v>608.40000000000009</v>
      </c>
      <c r="G94" s="12">
        <f>G62+G69+G76+G84+G93</f>
        <v>4341.6000000000004</v>
      </c>
    </row>
    <row r="95" spans="1:7" ht="16.5" thickBot="1" x14ac:dyDescent="0.3">
      <c r="A95" s="18"/>
      <c r="B95" s="19"/>
      <c r="C95" s="19"/>
      <c r="D95" s="19"/>
      <c r="E95" s="19"/>
      <c r="F95" s="19"/>
      <c r="G95" s="20"/>
    </row>
    <row r="96" spans="1:7" ht="16.5" thickBot="1" x14ac:dyDescent="0.3">
      <c r="A96" s="18" t="s">
        <v>35</v>
      </c>
      <c r="B96" s="19"/>
      <c r="C96" s="20"/>
      <c r="D96" s="15">
        <f>D50+D94</f>
        <v>279.3</v>
      </c>
      <c r="E96" s="15">
        <f>E50+E94</f>
        <v>256.40000000000003</v>
      </c>
      <c r="F96" s="15">
        <f>F50+F94</f>
        <v>1209.8000000000002</v>
      </c>
      <c r="G96" s="15">
        <f>G50+G94</f>
        <v>8400.2000000000007</v>
      </c>
    </row>
    <row r="97" spans="1:7" ht="16.5" thickBot="1" x14ac:dyDescent="0.3">
      <c r="A97" s="18" t="s">
        <v>36</v>
      </c>
      <c r="B97" s="19"/>
      <c r="C97" s="20"/>
      <c r="D97" s="16">
        <f>D96/10</f>
        <v>27.93</v>
      </c>
      <c r="E97" s="16">
        <f>E96/10</f>
        <v>25.640000000000004</v>
      </c>
      <c r="F97" s="16">
        <f>F96/10</f>
        <v>120.98000000000002</v>
      </c>
      <c r="G97" s="16">
        <f>G96/10</f>
        <v>840.0200000000001</v>
      </c>
    </row>
    <row r="98" spans="1:7" x14ac:dyDescent="0.25">
      <c r="A98" s="32" t="s">
        <v>53</v>
      </c>
      <c r="B98" s="33"/>
      <c r="C98" s="34"/>
      <c r="D98" s="14">
        <f>D97/27*100</f>
        <v>103.44444444444446</v>
      </c>
      <c r="E98" s="14">
        <f>E97/25.6*100</f>
        <v>100.15625000000001</v>
      </c>
      <c r="F98" s="14">
        <f>F97/114*100</f>
        <v>106.12280701754389</v>
      </c>
      <c r="G98" s="14">
        <f>G97/794*100</f>
        <v>105.79596977329977</v>
      </c>
    </row>
  </sheetData>
  <mergeCells count="38">
    <mergeCell ref="A6:G6"/>
    <mergeCell ref="A97:C97"/>
    <mergeCell ref="A98:C98"/>
    <mergeCell ref="A93:C93"/>
    <mergeCell ref="A94:C94"/>
    <mergeCell ref="A95:G95"/>
    <mergeCell ref="A96:C96"/>
    <mergeCell ref="A84:C84"/>
    <mergeCell ref="A85:G85"/>
    <mergeCell ref="A69:C69"/>
    <mergeCell ref="A70:G70"/>
    <mergeCell ref="A76:C76"/>
    <mergeCell ref="A77:G77"/>
    <mergeCell ref="A26:C26"/>
    <mergeCell ref="G53:G54"/>
    <mergeCell ref="A55:G55"/>
    <mergeCell ref="A62:C62"/>
    <mergeCell ref="A63:G63"/>
    <mergeCell ref="A53:A54"/>
    <mergeCell ref="B53:B54"/>
    <mergeCell ref="C53:C54"/>
    <mergeCell ref="D53:F53"/>
    <mergeCell ref="A33:C33"/>
    <mergeCell ref="A49:C49"/>
    <mergeCell ref="A50:C50"/>
    <mergeCell ref="A18:C18"/>
    <mergeCell ref="B7:F7"/>
    <mergeCell ref="A34:G34"/>
    <mergeCell ref="A43:G43"/>
    <mergeCell ref="G9:G10"/>
    <mergeCell ref="C9:C10"/>
    <mergeCell ref="B9:B10"/>
    <mergeCell ref="A9:A10"/>
    <mergeCell ref="D9:F9"/>
    <mergeCell ref="A11:G11"/>
    <mergeCell ref="A19:G19"/>
    <mergeCell ref="A27:G27"/>
    <mergeCell ref="B8:F8"/>
  </mergeCells>
  <pageMargins left="0.23622047244094491" right="0.23622047244094491" top="0.62992125984251968" bottom="0.98425196850393704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showWhiteSpace="0" view="pageLayout" zoomScaleNormal="100" workbookViewId="0">
      <selection activeCell="G6" sqref="G6"/>
    </sheetView>
  </sheetViews>
  <sheetFormatPr defaultRowHeight="15" x14ac:dyDescent="0.25"/>
  <cols>
    <col min="2" max="2" width="27.7109375" customWidth="1"/>
    <col min="3" max="3" width="13.5703125" customWidth="1"/>
    <col min="4" max="4" width="10.5703125" customWidth="1"/>
    <col min="5" max="5" width="11.140625" customWidth="1"/>
    <col min="6" max="6" width="10" customWidth="1"/>
    <col min="7" max="7" width="16.28515625" customWidth="1"/>
  </cols>
  <sheetData>
    <row r="1" spans="1:9" ht="15.75" x14ac:dyDescent="0.25">
      <c r="A1" s="2" t="s">
        <v>28</v>
      </c>
      <c r="B1" s="2"/>
      <c r="C1" s="2"/>
      <c r="D1" s="2"/>
      <c r="E1" s="2" t="s">
        <v>30</v>
      </c>
      <c r="F1" s="2"/>
      <c r="G1" s="2"/>
      <c r="H1" s="1"/>
      <c r="I1" s="1"/>
    </row>
    <row r="2" spans="1:9" ht="15.75" x14ac:dyDescent="0.25">
      <c r="A2" s="17" t="s">
        <v>61</v>
      </c>
      <c r="B2" s="2"/>
      <c r="C2" s="2"/>
      <c r="D2" s="2"/>
      <c r="E2" s="2" t="s">
        <v>60</v>
      </c>
      <c r="F2" s="2"/>
      <c r="G2" s="2"/>
      <c r="H2" s="1"/>
      <c r="I2" s="1"/>
    </row>
    <row r="3" spans="1:9" ht="15.75" x14ac:dyDescent="0.25">
      <c r="A3" s="2" t="s">
        <v>58</v>
      </c>
      <c r="B3" s="2"/>
      <c r="C3" s="2"/>
      <c r="D3" s="2"/>
      <c r="E3" s="2"/>
      <c r="F3" s="2"/>
      <c r="G3" s="2"/>
      <c r="H3" s="1"/>
      <c r="I3" s="1"/>
    </row>
    <row r="4" spans="1:9" ht="15.75" x14ac:dyDescent="0.25">
      <c r="A4" s="2" t="s">
        <v>29</v>
      </c>
      <c r="B4" s="2"/>
      <c r="C4" s="2"/>
      <c r="D4" s="2"/>
      <c r="E4" s="2"/>
      <c r="F4" s="2"/>
      <c r="G4" s="2"/>
      <c r="H4" s="1"/>
      <c r="I4" s="1"/>
    </row>
    <row r="5" spans="1:9" ht="15.75" x14ac:dyDescent="0.25">
      <c r="A5" s="2" t="s">
        <v>62</v>
      </c>
      <c r="B5" s="2"/>
      <c r="C5" s="2"/>
      <c r="D5" s="2"/>
      <c r="E5" s="2" t="s">
        <v>43</v>
      </c>
      <c r="F5" s="2"/>
      <c r="G5" s="2"/>
      <c r="H5" s="1"/>
      <c r="I5" s="1"/>
    </row>
    <row r="6" spans="1:9" ht="15.75" x14ac:dyDescent="0.25">
      <c r="A6" s="2"/>
      <c r="B6" s="2"/>
      <c r="C6" s="2" t="s">
        <v>57</v>
      </c>
      <c r="D6" s="2"/>
      <c r="E6" s="2"/>
      <c r="F6" s="2"/>
      <c r="G6" s="2"/>
      <c r="H6" s="1"/>
      <c r="I6" s="1"/>
    </row>
    <row r="7" spans="1:9" ht="30.6" customHeight="1" x14ac:dyDescent="0.25">
      <c r="A7" s="2"/>
      <c r="B7" s="24" t="s">
        <v>67</v>
      </c>
      <c r="C7" s="24"/>
      <c r="D7" s="24"/>
      <c r="E7" s="24"/>
      <c r="F7" s="24"/>
      <c r="G7" s="2"/>
      <c r="H7" s="1"/>
      <c r="I7" s="1"/>
    </row>
    <row r="8" spans="1:9" ht="15.75" x14ac:dyDescent="0.25">
      <c r="A8" s="2"/>
      <c r="B8" s="30" t="s">
        <v>31</v>
      </c>
      <c r="C8" s="30"/>
      <c r="D8" s="30"/>
      <c r="E8" s="30"/>
      <c r="F8" s="30"/>
      <c r="G8" s="2"/>
      <c r="H8" s="1"/>
      <c r="I8" s="1"/>
    </row>
    <row r="9" spans="1:9" ht="32.25" customHeight="1" x14ac:dyDescent="0.25">
      <c r="A9" s="28" t="s">
        <v>41</v>
      </c>
      <c r="B9" s="28" t="s">
        <v>0</v>
      </c>
      <c r="C9" s="28" t="s">
        <v>1</v>
      </c>
      <c r="D9" s="25" t="s">
        <v>2</v>
      </c>
      <c r="E9" s="25"/>
      <c r="F9" s="25"/>
      <c r="G9" s="26" t="s">
        <v>6</v>
      </c>
    </row>
    <row r="10" spans="1:9" ht="15" customHeight="1" x14ac:dyDescent="0.25">
      <c r="A10" s="29"/>
      <c r="B10" s="29"/>
      <c r="C10" s="29"/>
      <c r="D10" s="10" t="s">
        <v>3</v>
      </c>
      <c r="E10" s="10" t="s">
        <v>4</v>
      </c>
      <c r="F10" s="10" t="s">
        <v>5</v>
      </c>
      <c r="G10" s="27"/>
    </row>
    <row r="11" spans="1:9" ht="15.75" x14ac:dyDescent="0.25">
      <c r="A11" s="25" t="s">
        <v>38</v>
      </c>
      <c r="B11" s="25"/>
      <c r="C11" s="25"/>
      <c r="D11" s="25"/>
      <c r="E11" s="25"/>
      <c r="F11" s="25"/>
      <c r="G11" s="25"/>
    </row>
    <row r="12" spans="1:9" ht="31.5" x14ac:dyDescent="0.25">
      <c r="A12" s="3">
        <v>144</v>
      </c>
      <c r="B12" s="4" t="s">
        <v>7</v>
      </c>
      <c r="C12" s="5" t="s">
        <v>49</v>
      </c>
      <c r="D12" s="12">
        <v>3.8</v>
      </c>
      <c r="E12" s="12">
        <v>8.5</v>
      </c>
      <c r="F12" s="12">
        <v>40.299999999999997</v>
      </c>
      <c r="G12" s="12">
        <v>254</v>
      </c>
    </row>
    <row r="13" spans="1:9" ht="15.75" x14ac:dyDescent="0.25">
      <c r="A13" s="3">
        <v>284</v>
      </c>
      <c r="B13" s="3" t="s">
        <v>54</v>
      </c>
      <c r="C13" s="5" t="s">
        <v>11</v>
      </c>
      <c r="D13" s="12">
        <v>10.9</v>
      </c>
      <c r="E13" s="12">
        <v>11.6</v>
      </c>
      <c r="F13" s="12">
        <v>0.4</v>
      </c>
      <c r="G13" s="12">
        <v>150</v>
      </c>
    </row>
    <row r="14" spans="1:9" ht="15.75" x14ac:dyDescent="0.25">
      <c r="A14" s="3">
        <v>9</v>
      </c>
      <c r="B14" s="7" t="s">
        <v>16</v>
      </c>
      <c r="C14" s="5">
        <v>30</v>
      </c>
      <c r="D14" s="12">
        <v>8</v>
      </c>
      <c r="E14" s="12">
        <v>8</v>
      </c>
      <c r="F14" s="12">
        <v>8.1999999999999993</v>
      </c>
      <c r="G14" s="12">
        <v>108</v>
      </c>
    </row>
    <row r="15" spans="1:9" ht="15.75" x14ac:dyDescent="0.25">
      <c r="A15" s="3">
        <v>330</v>
      </c>
      <c r="B15" s="3" t="s">
        <v>8</v>
      </c>
      <c r="C15" s="5">
        <v>200</v>
      </c>
      <c r="D15" s="12">
        <v>0.6</v>
      </c>
      <c r="E15" s="12">
        <v>0</v>
      </c>
      <c r="F15" s="12">
        <v>31.5</v>
      </c>
      <c r="G15" s="12">
        <v>129</v>
      </c>
    </row>
    <row r="16" spans="1:9" ht="15.75" x14ac:dyDescent="0.25">
      <c r="A16" s="13">
        <v>52</v>
      </c>
      <c r="B16" s="3" t="s">
        <v>64</v>
      </c>
      <c r="C16" s="5">
        <v>100</v>
      </c>
      <c r="D16" s="12">
        <v>0.6</v>
      </c>
      <c r="E16" s="12">
        <v>0.3</v>
      </c>
      <c r="F16" s="12">
        <v>5.2</v>
      </c>
      <c r="G16" s="12">
        <v>23</v>
      </c>
    </row>
    <row r="17" spans="1:7" ht="15.75" x14ac:dyDescent="0.25">
      <c r="A17" s="3">
        <v>371</v>
      </c>
      <c r="B17" s="3" t="s">
        <v>51</v>
      </c>
      <c r="C17" s="5" t="s">
        <v>49</v>
      </c>
      <c r="D17" s="12">
        <v>11.9</v>
      </c>
      <c r="E17" s="12">
        <v>15.7</v>
      </c>
      <c r="F17" s="12">
        <v>74.5</v>
      </c>
      <c r="G17" s="12">
        <v>488</v>
      </c>
    </row>
    <row r="18" spans="1:7" ht="15.75" x14ac:dyDescent="0.25">
      <c r="A18" s="3"/>
      <c r="B18" s="3" t="s">
        <v>10</v>
      </c>
      <c r="C18" s="5">
        <v>60</v>
      </c>
      <c r="D18" s="12">
        <v>4.4000000000000004</v>
      </c>
      <c r="E18" s="12">
        <v>0.4</v>
      </c>
      <c r="F18" s="12">
        <v>29.8</v>
      </c>
      <c r="G18" s="12">
        <v>146</v>
      </c>
    </row>
    <row r="19" spans="1:7" ht="15.75" x14ac:dyDescent="0.25">
      <c r="A19" s="18" t="s">
        <v>33</v>
      </c>
      <c r="B19" s="19"/>
      <c r="C19" s="20"/>
      <c r="D19" s="12">
        <f>SUM(D12:D18)</f>
        <v>40.200000000000003</v>
      </c>
      <c r="E19" s="12">
        <f>SUM(E12:E18)</f>
        <v>44.5</v>
      </c>
      <c r="F19" s="12">
        <f>SUM(F12:F18)</f>
        <v>189.9</v>
      </c>
      <c r="G19" s="12">
        <f>SUM(G12:G18)</f>
        <v>1298</v>
      </c>
    </row>
    <row r="20" spans="1:7" ht="15.75" x14ac:dyDescent="0.25">
      <c r="A20" s="25" t="s">
        <v>40</v>
      </c>
      <c r="B20" s="25"/>
      <c r="C20" s="25"/>
      <c r="D20" s="25"/>
      <c r="E20" s="25"/>
      <c r="F20" s="25"/>
      <c r="G20" s="25"/>
    </row>
    <row r="21" spans="1:7" ht="31.5" x14ac:dyDescent="0.25">
      <c r="A21" s="3">
        <v>164</v>
      </c>
      <c r="B21" s="11" t="s">
        <v>12</v>
      </c>
      <c r="C21" s="5" t="s">
        <v>23</v>
      </c>
      <c r="D21" s="12">
        <v>6.5</v>
      </c>
      <c r="E21" s="12">
        <v>4.7</v>
      </c>
      <c r="F21" s="12">
        <v>33.799999999999997</v>
      </c>
      <c r="G21" s="12">
        <v>205</v>
      </c>
    </row>
    <row r="22" spans="1:7" ht="15.75" x14ac:dyDescent="0.25">
      <c r="A22" s="3">
        <v>232</v>
      </c>
      <c r="B22" s="7" t="s">
        <v>45</v>
      </c>
      <c r="C22" s="5" t="s">
        <v>46</v>
      </c>
      <c r="D22" s="12">
        <v>14.1</v>
      </c>
      <c r="E22" s="12">
        <v>11.9</v>
      </c>
      <c r="F22" s="12">
        <v>3.7</v>
      </c>
      <c r="G22" s="12">
        <v>178</v>
      </c>
    </row>
    <row r="23" spans="1:7" ht="15.75" x14ac:dyDescent="0.25">
      <c r="A23" s="3">
        <v>349</v>
      </c>
      <c r="B23" s="3" t="s">
        <v>13</v>
      </c>
      <c r="C23" s="5">
        <v>200</v>
      </c>
      <c r="D23" s="12">
        <v>0.1</v>
      </c>
      <c r="E23" s="12">
        <v>0</v>
      </c>
      <c r="F23" s="12">
        <v>15</v>
      </c>
      <c r="G23" s="12">
        <v>60</v>
      </c>
    </row>
    <row r="24" spans="1:7" ht="15.75" x14ac:dyDescent="0.25">
      <c r="A24" s="13">
        <v>52</v>
      </c>
      <c r="B24" s="3" t="s">
        <v>65</v>
      </c>
      <c r="C24" s="5">
        <v>100</v>
      </c>
      <c r="D24" s="12">
        <v>0.8</v>
      </c>
      <c r="E24" s="12">
        <v>0.1</v>
      </c>
      <c r="F24" s="12">
        <v>2.2999999999999998</v>
      </c>
      <c r="G24" s="12">
        <v>13</v>
      </c>
    </row>
    <row r="25" spans="1:7" ht="15.75" x14ac:dyDescent="0.25">
      <c r="A25" s="3">
        <v>323</v>
      </c>
      <c r="B25" s="7" t="s">
        <v>44</v>
      </c>
      <c r="C25" s="5">
        <v>150</v>
      </c>
      <c r="D25" s="12">
        <v>0.4</v>
      </c>
      <c r="E25" s="12">
        <v>0</v>
      </c>
      <c r="F25" s="12">
        <v>9.5</v>
      </c>
      <c r="G25" s="12">
        <v>41</v>
      </c>
    </row>
    <row r="26" spans="1:7" ht="15.75" x14ac:dyDescent="0.25">
      <c r="A26" s="3"/>
      <c r="B26" s="3" t="s">
        <v>9</v>
      </c>
      <c r="C26" s="5">
        <v>30</v>
      </c>
      <c r="D26" s="12">
        <v>2.5</v>
      </c>
      <c r="E26" s="12">
        <v>2.6</v>
      </c>
      <c r="F26" s="12">
        <v>22.7</v>
      </c>
      <c r="G26" s="12">
        <v>125.4</v>
      </c>
    </row>
    <row r="27" spans="1:7" ht="15.75" x14ac:dyDescent="0.25">
      <c r="A27" s="3"/>
      <c r="B27" s="3" t="s">
        <v>10</v>
      </c>
      <c r="C27" s="5">
        <v>60</v>
      </c>
      <c r="D27" s="12">
        <v>4.4000000000000004</v>
      </c>
      <c r="E27" s="12">
        <v>0.4</v>
      </c>
      <c r="F27" s="12">
        <v>29.8</v>
      </c>
      <c r="G27" s="12">
        <v>146</v>
      </c>
    </row>
    <row r="28" spans="1:7" ht="15.75" x14ac:dyDescent="0.25">
      <c r="A28" s="18" t="s">
        <v>33</v>
      </c>
      <c r="B28" s="19"/>
      <c r="C28" s="20"/>
      <c r="D28" s="12">
        <f>SUM(D21:D27)</f>
        <v>28.800000000000004</v>
      </c>
      <c r="E28" s="12">
        <f>SUM(E21:E27)</f>
        <v>19.700000000000003</v>
      </c>
      <c r="F28" s="12">
        <f>SUM(F21:F27)</f>
        <v>116.8</v>
      </c>
      <c r="G28" s="12">
        <f>SUM(G21:G27)</f>
        <v>768.4</v>
      </c>
    </row>
    <row r="29" spans="1:7" ht="15.75" x14ac:dyDescent="0.25">
      <c r="A29" s="25" t="s">
        <v>14</v>
      </c>
      <c r="B29" s="25"/>
      <c r="C29" s="25"/>
      <c r="D29" s="25"/>
      <c r="E29" s="25"/>
      <c r="F29" s="25"/>
      <c r="G29" s="25"/>
    </row>
    <row r="30" spans="1:7" ht="47.25" x14ac:dyDescent="0.25">
      <c r="A30" s="3">
        <v>150</v>
      </c>
      <c r="B30" s="6" t="s">
        <v>15</v>
      </c>
      <c r="C30" s="5" t="s">
        <v>19</v>
      </c>
      <c r="D30" s="12">
        <v>5</v>
      </c>
      <c r="E30" s="12">
        <v>11.6</v>
      </c>
      <c r="F30" s="12">
        <v>43.9</v>
      </c>
      <c r="G30" s="12">
        <v>301</v>
      </c>
    </row>
    <row r="31" spans="1:7" ht="31.5" x14ac:dyDescent="0.25">
      <c r="A31" s="3"/>
      <c r="B31" s="6" t="s">
        <v>42</v>
      </c>
      <c r="C31" s="5">
        <v>100</v>
      </c>
      <c r="D31" s="12">
        <v>8.6999999999999993</v>
      </c>
      <c r="E31" s="12">
        <v>15.5</v>
      </c>
      <c r="F31" s="12">
        <v>49.1</v>
      </c>
      <c r="G31" s="12">
        <v>355</v>
      </c>
    </row>
    <row r="32" spans="1:7" ht="15.75" x14ac:dyDescent="0.25">
      <c r="A32" s="3">
        <v>9</v>
      </c>
      <c r="B32" s="7" t="s">
        <v>16</v>
      </c>
      <c r="C32" s="5">
        <v>30</v>
      </c>
      <c r="D32" s="12">
        <v>8</v>
      </c>
      <c r="E32" s="12">
        <v>8</v>
      </c>
      <c r="F32" s="12">
        <v>8.1999999999999993</v>
      </c>
      <c r="G32" s="12">
        <v>108</v>
      </c>
    </row>
    <row r="33" spans="1:7" ht="15.75" x14ac:dyDescent="0.25">
      <c r="A33" s="3">
        <v>352</v>
      </c>
      <c r="B33" s="7" t="s">
        <v>47</v>
      </c>
      <c r="C33" s="5">
        <v>200</v>
      </c>
      <c r="D33" s="12">
        <v>3.3</v>
      </c>
      <c r="E33" s="12">
        <v>3.3</v>
      </c>
      <c r="F33" s="12">
        <v>24.8</v>
      </c>
      <c r="G33" s="12">
        <v>142</v>
      </c>
    </row>
    <row r="34" spans="1:7" ht="15.75" x14ac:dyDescent="0.25">
      <c r="A34" s="3"/>
      <c r="B34" s="3" t="s">
        <v>10</v>
      </c>
      <c r="C34" s="5">
        <v>60</v>
      </c>
      <c r="D34" s="12">
        <v>4.4000000000000004</v>
      </c>
      <c r="E34" s="12">
        <v>0.4</v>
      </c>
      <c r="F34" s="12">
        <v>29.8</v>
      </c>
      <c r="G34" s="12">
        <v>146</v>
      </c>
    </row>
    <row r="35" spans="1:7" ht="15.75" x14ac:dyDescent="0.25">
      <c r="A35" s="18" t="s">
        <v>33</v>
      </c>
      <c r="B35" s="19"/>
      <c r="C35" s="20"/>
      <c r="D35" s="12">
        <f>SUM(D30:D34)</f>
        <v>29.4</v>
      </c>
      <c r="E35" s="12">
        <f>SUM(E30:E34)</f>
        <v>38.799999999999997</v>
      </c>
      <c r="F35" s="12">
        <f>SUM(F30:F34)</f>
        <v>155.80000000000001</v>
      </c>
      <c r="G35" s="12">
        <f>SUM(G30:G34)</f>
        <v>1052</v>
      </c>
    </row>
    <row r="36" spans="1:7" ht="15.75" x14ac:dyDescent="0.25">
      <c r="A36" s="25" t="s">
        <v>17</v>
      </c>
      <c r="B36" s="25"/>
      <c r="C36" s="25"/>
      <c r="D36" s="25"/>
      <c r="E36" s="25"/>
      <c r="F36" s="25"/>
      <c r="G36" s="25"/>
    </row>
    <row r="37" spans="1:7" ht="31.5" x14ac:dyDescent="0.25">
      <c r="A37" s="3">
        <v>144</v>
      </c>
      <c r="B37" s="6" t="s">
        <v>18</v>
      </c>
      <c r="C37" s="5" t="s">
        <v>49</v>
      </c>
      <c r="D37" s="12">
        <v>9</v>
      </c>
      <c r="E37" s="12">
        <v>10.6</v>
      </c>
      <c r="F37" s="12">
        <v>46.2</v>
      </c>
      <c r="G37" s="12">
        <v>320</v>
      </c>
    </row>
    <row r="38" spans="1:7" ht="15.75" x14ac:dyDescent="0.25">
      <c r="A38" s="3">
        <v>280</v>
      </c>
      <c r="B38" s="6" t="s">
        <v>55</v>
      </c>
      <c r="C38" s="5" t="s">
        <v>56</v>
      </c>
      <c r="D38" s="12">
        <v>15.9</v>
      </c>
      <c r="E38" s="12">
        <v>12.9</v>
      </c>
      <c r="F38" s="12">
        <v>5.8</v>
      </c>
      <c r="G38" s="12">
        <v>197</v>
      </c>
    </row>
    <row r="39" spans="1:7" ht="15.75" x14ac:dyDescent="0.25">
      <c r="A39" s="13">
        <v>52</v>
      </c>
      <c r="B39" s="3" t="s">
        <v>65</v>
      </c>
      <c r="C39" s="5">
        <v>100</v>
      </c>
      <c r="D39" s="12">
        <v>0.8</v>
      </c>
      <c r="E39" s="12">
        <v>0.1</v>
      </c>
      <c r="F39" s="12">
        <v>2.2999999999999998</v>
      </c>
      <c r="G39" s="12">
        <v>13</v>
      </c>
    </row>
    <row r="40" spans="1:7" ht="15.75" x14ac:dyDescent="0.25">
      <c r="A40" s="3">
        <v>323</v>
      </c>
      <c r="B40" s="7" t="s">
        <v>44</v>
      </c>
      <c r="C40" s="5">
        <v>100</v>
      </c>
      <c r="D40" s="12">
        <v>0.4</v>
      </c>
      <c r="E40" s="12">
        <v>0</v>
      </c>
      <c r="F40" s="12">
        <v>9.5</v>
      </c>
      <c r="G40" s="12">
        <v>41</v>
      </c>
    </row>
    <row r="41" spans="1:7" ht="15.75" x14ac:dyDescent="0.25">
      <c r="A41" s="3"/>
      <c r="B41" s="7" t="s">
        <v>9</v>
      </c>
      <c r="C41" s="5">
        <v>30</v>
      </c>
      <c r="D41" s="12">
        <v>2.5</v>
      </c>
      <c r="E41" s="12">
        <v>2.6</v>
      </c>
      <c r="F41" s="12">
        <v>22.7</v>
      </c>
      <c r="G41" s="12">
        <v>125.4</v>
      </c>
    </row>
    <row r="42" spans="1:7" ht="15.75" x14ac:dyDescent="0.25">
      <c r="A42" s="3">
        <v>349</v>
      </c>
      <c r="B42" s="7" t="s">
        <v>13</v>
      </c>
      <c r="C42" s="5">
        <v>200</v>
      </c>
      <c r="D42" s="12">
        <v>0.1</v>
      </c>
      <c r="E42" s="12">
        <v>0</v>
      </c>
      <c r="F42" s="12">
        <v>15</v>
      </c>
      <c r="G42" s="12">
        <v>60</v>
      </c>
    </row>
    <row r="43" spans="1:7" ht="15.75" x14ac:dyDescent="0.25">
      <c r="A43" s="3"/>
      <c r="B43" s="3" t="s">
        <v>10</v>
      </c>
      <c r="C43" s="5">
        <v>60</v>
      </c>
      <c r="D43" s="12">
        <v>4.4000000000000004</v>
      </c>
      <c r="E43" s="12">
        <v>0.4</v>
      </c>
      <c r="F43" s="12">
        <v>29.8</v>
      </c>
      <c r="G43" s="12">
        <v>146</v>
      </c>
    </row>
    <row r="44" spans="1:7" ht="15.75" x14ac:dyDescent="0.25">
      <c r="A44" s="3"/>
      <c r="B44" s="5" t="s">
        <v>33</v>
      </c>
      <c r="C44" s="5"/>
      <c r="D44" s="12">
        <f>SUM(D37:D43)</f>
        <v>33.1</v>
      </c>
      <c r="E44" s="12">
        <f>SUM(E37:E43)</f>
        <v>26.6</v>
      </c>
      <c r="F44" s="12">
        <f>SUM(F37:F43)</f>
        <v>131.30000000000001</v>
      </c>
      <c r="G44" s="12">
        <f>SUM(G37:G43)</f>
        <v>902.4</v>
      </c>
    </row>
    <row r="45" spans="1:7" ht="15.75" x14ac:dyDescent="0.25">
      <c r="A45" s="25" t="s">
        <v>20</v>
      </c>
      <c r="B45" s="25"/>
      <c r="C45" s="25"/>
      <c r="D45" s="25"/>
      <c r="E45" s="25"/>
      <c r="F45" s="25"/>
      <c r="G45" s="25"/>
    </row>
    <row r="46" spans="1:7" ht="15.75" x14ac:dyDescent="0.25">
      <c r="A46" s="3">
        <v>298</v>
      </c>
      <c r="B46" s="7" t="s">
        <v>21</v>
      </c>
      <c r="C46" s="5">
        <v>150</v>
      </c>
      <c r="D46" s="12">
        <v>3.2</v>
      </c>
      <c r="E46" s="12">
        <v>5.6</v>
      </c>
      <c r="F46" s="12">
        <v>23.3</v>
      </c>
      <c r="G46" s="12">
        <v>157</v>
      </c>
    </row>
    <row r="47" spans="1:7" ht="31.5" x14ac:dyDescent="0.25">
      <c r="A47" s="3">
        <v>194</v>
      </c>
      <c r="B47" s="6" t="s">
        <v>22</v>
      </c>
      <c r="C47" s="5">
        <v>150</v>
      </c>
      <c r="D47" s="12">
        <v>16.100000000000001</v>
      </c>
      <c r="E47" s="12">
        <v>8.9</v>
      </c>
      <c r="F47" s="12">
        <v>8.4</v>
      </c>
      <c r="G47" s="12">
        <v>169</v>
      </c>
    </row>
    <row r="48" spans="1:7" ht="15.75" x14ac:dyDescent="0.25">
      <c r="A48" s="3">
        <v>349</v>
      </c>
      <c r="B48" s="7" t="s">
        <v>13</v>
      </c>
      <c r="C48" s="5">
        <v>200</v>
      </c>
      <c r="D48" s="12">
        <v>0.1</v>
      </c>
      <c r="E48" s="12">
        <v>0</v>
      </c>
      <c r="F48" s="12">
        <v>15</v>
      </c>
      <c r="G48" s="12">
        <v>60</v>
      </c>
    </row>
    <row r="49" spans="1:7" ht="15.75" x14ac:dyDescent="0.25">
      <c r="A49" s="13">
        <v>52</v>
      </c>
      <c r="B49" s="3" t="s">
        <v>64</v>
      </c>
      <c r="C49" s="5">
        <v>100</v>
      </c>
      <c r="D49" s="12">
        <v>0.6</v>
      </c>
      <c r="E49" s="12">
        <v>0.3</v>
      </c>
      <c r="F49" s="12">
        <v>5.2</v>
      </c>
      <c r="G49" s="12">
        <v>23</v>
      </c>
    </row>
    <row r="50" spans="1:7" ht="15.75" x14ac:dyDescent="0.25">
      <c r="A50" s="3">
        <v>9</v>
      </c>
      <c r="B50" s="7" t="s">
        <v>16</v>
      </c>
      <c r="C50" s="5">
        <v>30</v>
      </c>
      <c r="D50" s="12">
        <v>8</v>
      </c>
      <c r="E50" s="12">
        <v>8</v>
      </c>
      <c r="F50" s="12">
        <v>8.1999999999999993</v>
      </c>
      <c r="G50" s="12">
        <v>108</v>
      </c>
    </row>
    <row r="51" spans="1:7" ht="15.75" x14ac:dyDescent="0.25">
      <c r="A51" s="3"/>
      <c r="B51" s="7" t="s">
        <v>9</v>
      </c>
      <c r="C51" s="5">
        <v>30</v>
      </c>
      <c r="D51" s="12">
        <v>2.5</v>
      </c>
      <c r="E51" s="12">
        <v>2.6</v>
      </c>
      <c r="F51" s="12">
        <v>22.7</v>
      </c>
      <c r="G51" s="12">
        <v>125.4</v>
      </c>
    </row>
    <row r="52" spans="1:7" ht="15.75" x14ac:dyDescent="0.25">
      <c r="A52" s="3"/>
      <c r="B52" s="3" t="s">
        <v>10</v>
      </c>
      <c r="C52" s="5">
        <v>60</v>
      </c>
      <c r="D52" s="12">
        <v>4.4000000000000004</v>
      </c>
      <c r="E52" s="12">
        <v>0.4</v>
      </c>
      <c r="F52" s="12">
        <v>29.8</v>
      </c>
      <c r="G52" s="12">
        <v>146</v>
      </c>
    </row>
    <row r="53" spans="1:7" ht="15.75" x14ac:dyDescent="0.25">
      <c r="A53" s="18" t="s">
        <v>33</v>
      </c>
      <c r="B53" s="19"/>
      <c r="C53" s="20"/>
      <c r="D53" s="12">
        <f>SUM(D46:D52)</f>
        <v>34.900000000000006</v>
      </c>
      <c r="E53" s="12">
        <f>SUM(E46:E52)</f>
        <v>25.8</v>
      </c>
      <c r="F53" s="12">
        <f>SUM(F46:F52)</f>
        <v>112.60000000000001</v>
      </c>
      <c r="G53" s="12">
        <f>SUM(G46:G52)</f>
        <v>788.4</v>
      </c>
    </row>
    <row r="54" spans="1:7" ht="15.75" x14ac:dyDescent="0.25">
      <c r="A54" s="21" t="s">
        <v>37</v>
      </c>
      <c r="B54" s="22"/>
      <c r="C54" s="23"/>
      <c r="D54" s="12">
        <f>D19+D28+D35+D44+D53</f>
        <v>166.4</v>
      </c>
      <c r="E54" s="12">
        <f>E19+E28+E35+E44+E53</f>
        <v>155.4</v>
      </c>
      <c r="F54" s="12">
        <f>F19+F28+F35+F44+F53</f>
        <v>706.4</v>
      </c>
      <c r="G54" s="12">
        <f>G19+G28+G35+G44+G53</f>
        <v>4809.2</v>
      </c>
    </row>
    <row r="55" spans="1:7" x14ac:dyDescent="0.25">
      <c r="A55" s="1"/>
      <c r="B55" s="1"/>
      <c r="C55" s="1"/>
      <c r="D55" s="1"/>
      <c r="E55" s="1"/>
      <c r="F55" s="1"/>
      <c r="G55" s="1"/>
    </row>
    <row r="56" spans="1:7" ht="15.75" x14ac:dyDescent="0.25">
      <c r="A56" s="8"/>
      <c r="B56" s="8"/>
      <c r="C56" s="9" t="s">
        <v>32</v>
      </c>
      <c r="D56" s="8"/>
      <c r="E56" s="8"/>
      <c r="F56" s="8"/>
      <c r="G56" s="8"/>
    </row>
    <row r="57" spans="1:7" ht="15.75" x14ac:dyDescent="0.25">
      <c r="A57" s="28" t="s">
        <v>41</v>
      </c>
      <c r="B57" s="28" t="s">
        <v>0</v>
      </c>
      <c r="C57" s="28" t="s">
        <v>1</v>
      </c>
      <c r="D57" s="25" t="s">
        <v>2</v>
      </c>
      <c r="E57" s="25"/>
      <c r="F57" s="25"/>
      <c r="G57" s="26" t="s">
        <v>6</v>
      </c>
    </row>
    <row r="58" spans="1:7" ht="15.75" x14ac:dyDescent="0.25">
      <c r="A58" s="29"/>
      <c r="B58" s="29"/>
      <c r="C58" s="29"/>
      <c r="D58" s="10" t="s">
        <v>3</v>
      </c>
      <c r="E58" s="10" t="s">
        <v>4</v>
      </c>
      <c r="F58" s="10" t="s">
        <v>5</v>
      </c>
      <c r="G58" s="27"/>
    </row>
    <row r="59" spans="1:7" ht="15.75" x14ac:dyDescent="0.25">
      <c r="A59" s="25" t="s">
        <v>38</v>
      </c>
      <c r="B59" s="25"/>
      <c r="C59" s="25"/>
      <c r="D59" s="25"/>
      <c r="E59" s="25"/>
      <c r="F59" s="25"/>
      <c r="G59" s="25"/>
    </row>
    <row r="60" spans="1:7" ht="15.75" x14ac:dyDescent="0.25">
      <c r="A60" s="3">
        <v>283</v>
      </c>
      <c r="B60" s="4" t="s">
        <v>52</v>
      </c>
      <c r="C60" s="5">
        <v>150</v>
      </c>
      <c r="D60" s="12">
        <v>13.4</v>
      </c>
      <c r="E60" s="12">
        <v>11.3</v>
      </c>
      <c r="F60" s="12">
        <v>28.2</v>
      </c>
      <c r="G60" s="12">
        <v>270</v>
      </c>
    </row>
    <row r="61" spans="1:7" ht="15.75" x14ac:dyDescent="0.25">
      <c r="A61" s="3">
        <v>54</v>
      </c>
      <c r="B61" s="3" t="s">
        <v>24</v>
      </c>
      <c r="C61" s="5">
        <v>75</v>
      </c>
      <c r="D61" s="12">
        <v>1.3</v>
      </c>
      <c r="E61" s="12">
        <v>4</v>
      </c>
      <c r="F61" s="12">
        <v>6.8</v>
      </c>
      <c r="G61" s="12">
        <v>69</v>
      </c>
    </row>
    <row r="62" spans="1:7" ht="15.75" x14ac:dyDescent="0.25">
      <c r="A62" s="3">
        <v>349</v>
      </c>
      <c r="B62" s="3" t="s">
        <v>13</v>
      </c>
      <c r="C62" s="5">
        <v>200</v>
      </c>
      <c r="D62" s="12">
        <v>0.1</v>
      </c>
      <c r="E62" s="12">
        <v>0</v>
      </c>
      <c r="F62" s="12">
        <v>15</v>
      </c>
      <c r="G62" s="12">
        <v>60</v>
      </c>
    </row>
    <row r="63" spans="1:7" ht="15.75" x14ac:dyDescent="0.25">
      <c r="A63" s="3">
        <v>9</v>
      </c>
      <c r="B63" s="7" t="s">
        <v>16</v>
      </c>
      <c r="C63" s="5">
        <v>30</v>
      </c>
      <c r="D63" s="12">
        <v>8</v>
      </c>
      <c r="E63" s="12">
        <v>8</v>
      </c>
      <c r="F63" s="12">
        <v>8.1999999999999993</v>
      </c>
      <c r="G63" s="12">
        <v>108</v>
      </c>
    </row>
    <row r="64" spans="1:7" ht="15.75" x14ac:dyDescent="0.25">
      <c r="A64" s="3">
        <v>323</v>
      </c>
      <c r="B64" s="7" t="s">
        <v>44</v>
      </c>
      <c r="C64" s="5">
        <v>100</v>
      </c>
      <c r="D64" s="12">
        <v>0.4</v>
      </c>
      <c r="E64" s="12">
        <v>0</v>
      </c>
      <c r="F64" s="12">
        <v>9.5</v>
      </c>
      <c r="G64" s="12">
        <v>41</v>
      </c>
    </row>
    <row r="65" spans="1:7" ht="15.75" x14ac:dyDescent="0.25">
      <c r="A65" s="3"/>
      <c r="B65" s="3" t="s">
        <v>9</v>
      </c>
      <c r="C65" s="5">
        <v>30</v>
      </c>
      <c r="D65" s="12">
        <v>2.5</v>
      </c>
      <c r="E65" s="12">
        <v>2.6</v>
      </c>
      <c r="F65" s="12">
        <v>22.7</v>
      </c>
      <c r="G65" s="12">
        <v>125.4</v>
      </c>
    </row>
    <row r="66" spans="1:7" ht="15.75" x14ac:dyDescent="0.25">
      <c r="A66" s="3"/>
      <c r="B66" s="3" t="s">
        <v>10</v>
      </c>
      <c r="C66" s="5">
        <v>60</v>
      </c>
      <c r="D66" s="12">
        <v>4.4000000000000004</v>
      </c>
      <c r="E66" s="12">
        <v>0.4</v>
      </c>
      <c r="F66" s="12">
        <v>29.8</v>
      </c>
      <c r="G66" s="12">
        <v>146</v>
      </c>
    </row>
    <row r="67" spans="1:7" ht="15.75" x14ac:dyDescent="0.25">
      <c r="A67" s="18" t="s">
        <v>33</v>
      </c>
      <c r="B67" s="19"/>
      <c r="C67" s="20"/>
      <c r="D67" s="12">
        <f>SUM(D60:D66)</f>
        <v>30.1</v>
      </c>
      <c r="E67" s="12">
        <f>SUM(E60:E66)</f>
        <v>26.3</v>
      </c>
      <c r="F67" s="12">
        <f>SUM(F60:F66)</f>
        <v>120.2</v>
      </c>
      <c r="G67" s="12">
        <f>SUM(G60:G66)</f>
        <v>819.4</v>
      </c>
    </row>
    <row r="68" spans="1:7" ht="15.75" x14ac:dyDescent="0.25">
      <c r="A68" s="25" t="s">
        <v>40</v>
      </c>
      <c r="B68" s="25"/>
      <c r="C68" s="25"/>
      <c r="D68" s="25"/>
      <c r="E68" s="25"/>
      <c r="F68" s="25"/>
      <c r="G68" s="25"/>
    </row>
    <row r="69" spans="1:7" ht="15.75" x14ac:dyDescent="0.25">
      <c r="A69" s="3">
        <v>308</v>
      </c>
      <c r="B69" s="6" t="s">
        <v>25</v>
      </c>
      <c r="C69" s="5">
        <v>150</v>
      </c>
      <c r="D69" s="12">
        <v>3</v>
      </c>
      <c r="E69" s="12">
        <v>8</v>
      </c>
      <c r="F69" s="12">
        <v>24.9</v>
      </c>
      <c r="G69" s="12">
        <v>184</v>
      </c>
    </row>
    <row r="70" spans="1:7" ht="15.75" x14ac:dyDescent="0.25">
      <c r="A70" s="3">
        <v>287</v>
      </c>
      <c r="B70" s="4" t="s">
        <v>63</v>
      </c>
      <c r="C70" s="5">
        <v>65</v>
      </c>
      <c r="D70" s="12">
        <v>11.5</v>
      </c>
      <c r="E70" s="12">
        <v>8.9</v>
      </c>
      <c r="F70" s="12">
        <v>5.5</v>
      </c>
      <c r="G70" s="12">
        <v>150</v>
      </c>
    </row>
    <row r="71" spans="1:7" ht="15.75" x14ac:dyDescent="0.25">
      <c r="A71" s="3">
        <v>362</v>
      </c>
      <c r="B71" s="3" t="s">
        <v>26</v>
      </c>
      <c r="C71" s="5">
        <v>200</v>
      </c>
      <c r="D71" s="12">
        <v>1</v>
      </c>
      <c r="E71" s="12">
        <v>0</v>
      </c>
      <c r="F71" s="12">
        <v>21.2</v>
      </c>
      <c r="G71" s="12">
        <v>92</v>
      </c>
    </row>
    <row r="72" spans="1:7" ht="15.75" x14ac:dyDescent="0.25">
      <c r="A72" s="13">
        <v>18</v>
      </c>
      <c r="B72" s="3" t="s">
        <v>48</v>
      </c>
      <c r="C72" s="5">
        <v>50</v>
      </c>
      <c r="D72" s="12">
        <v>0.8</v>
      </c>
      <c r="E72" s="12">
        <v>0.1</v>
      </c>
      <c r="F72" s="12">
        <v>2.2999999999999998</v>
      </c>
      <c r="G72" s="12">
        <v>11.5</v>
      </c>
    </row>
    <row r="73" spans="1:7" ht="15.75" x14ac:dyDescent="0.25">
      <c r="A73" s="3"/>
      <c r="B73" s="3" t="s">
        <v>9</v>
      </c>
      <c r="C73" s="5">
        <v>30</v>
      </c>
      <c r="D73" s="12">
        <v>2.5</v>
      </c>
      <c r="E73" s="12">
        <v>2.6</v>
      </c>
      <c r="F73" s="12">
        <v>22.7</v>
      </c>
      <c r="G73" s="12">
        <v>125.4</v>
      </c>
    </row>
    <row r="74" spans="1:7" ht="15.75" x14ac:dyDescent="0.25">
      <c r="A74" s="3"/>
      <c r="B74" s="3" t="s">
        <v>10</v>
      </c>
      <c r="C74" s="5">
        <v>60</v>
      </c>
      <c r="D74" s="12">
        <v>4.4000000000000004</v>
      </c>
      <c r="E74" s="12">
        <v>0.4</v>
      </c>
      <c r="F74" s="12">
        <v>29.8</v>
      </c>
      <c r="G74" s="12">
        <v>146</v>
      </c>
    </row>
    <row r="75" spans="1:7" ht="15.75" x14ac:dyDescent="0.25">
      <c r="A75" s="21" t="s">
        <v>33</v>
      </c>
      <c r="B75" s="22"/>
      <c r="C75" s="23"/>
      <c r="D75" s="12">
        <f>SUM(D69:D74)</f>
        <v>23.200000000000003</v>
      </c>
      <c r="E75" s="12">
        <f>SUM(E69:E74)</f>
        <v>20</v>
      </c>
      <c r="F75" s="12">
        <f>SUM(F69:F74)</f>
        <v>106.39999999999999</v>
      </c>
      <c r="G75" s="12">
        <f>SUM(G69:G74)</f>
        <v>708.9</v>
      </c>
    </row>
    <row r="76" spans="1:7" ht="15.75" x14ac:dyDescent="0.25">
      <c r="A76" s="25" t="s">
        <v>14</v>
      </c>
      <c r="B76" s="25"/>
      <c r="C76" s="25"/>
      <c r="D76" s="25"/>
      <c r="E76" s="25"/>
      <c r="F76" s="25"/>
      <c r="G76" s="25"/>
    </row>
    <row r="77" spans="1:7" ht="47.25" x14ac:dyDescent="0.25">
      <c r="A77" s="3">
        <v>149</v>
      </c>
      <c r="B77" s="6" t="s">
        <v>27</v>
      </c>
      <c r="C77" s="5" t="s">
        <v>19</v>
      </c>
      <c r="D77" s="12">
        <v>6.4</v>
      </c>
      <c r="E77" s="12">
        <v>11.7</v>
      </c>
      <c r="F77" s="12">
        <v>43</v>
      </c>
      <c r="G77" s="12">
        <v>303</v>
      </c>
    </row>
    <row r="78" spans="1:7" ht="15.75" x14ac:dyDescent="0.25">
      <c r="A78" s="3">
        <v>9</v>
      </c>
      <c r="B78" s="7" t="s">
        <v>16</v>
      </c>
      <c r="C78" s="5">
        <v>30</v>
      </c>
      <c r="D78" s="12">
        <v>8</v>
      </c>
      <c r="E78" s="12">
        <v>8</v>
      </c>
      <c r="F78" s="12">
        <v>8.1999999999999993</v>
      </c>
      <c r="G78" s="12">
        <v>108</v>
      </c>
    </row>
    <row r="79" spans="1:7" ht="15.75" x14ac:dyDescent="0.25">
      <c r="A79" s="3">
        <v>352</v>
      </c>
      <c r="B79" s="7" t="s">
        <v>47</v>
      </c>
      <c r="C79" s="5">
        <v>200</v>
      </c>
      <c r="D79" s="12">
        <v>3.3</v>
      </c>
      <c r="E79" s="12">
        <v>3.3</v>
      </c>
      <c r="F79" s="12">
        <v>24.8</v>
      </c>
      <c r="G79" s="12">
        <v>142</v>
      </c>
    </row>
    <row r="80" spans="1:7" ht="31.5" x14ac:dyDescent="0.25">
      <c r="A80" s="3"/>
      <c r="B80" s="6" t="s">
        <v>42</v>
      </c>
      <c r="C80" s="5">
        <v>100</v>
      </c>
      <c r="D80" s="12">
        <v>8.6999999999999993</v>
      </c>
      <c r="E80" s="12">
        <v>15.5</v>
      </c>
      <c r="F80" s="12">
        <v>49.1</v>
      </c>
      <c r="G80" s="12">
        <v>355</v>
      </c>
    </row>
    <row r="81" spans="1:7" ht="15.75" x14ac:dyDescent="0.25">
      <c r="A81" s="3"/>
      <c r="B81" s="3" t="s">
        <v>10</v>
      </c>
      <c r="C81" s="5">
        <v>60</v>
      </c>
      <c r="D81" s="12">
        <v>4.4000000000000004</v>
      </c>
      <c r="E81" s="12">
        <v>0.4</v>
      </c>
      <c r="F81" s="12">
        <v>29.8</v>
      </c>
      <c r="G81" s="12">
        <v>146</v>
      </c>
    </row>
    <row r="82" spans="1:7" ht="15.75" x14ac:dyDescent="0.25">
      <c r="A82" s="21" t="s">
        <v>33</v>
      </c>
      <c r="B82" s="22"/>
      <c r="C82" s="23"/>
      <c r="D82" s="12">
        <f>SUM(D77:D81)</f>
        <v>30.799999999999997</v>
      </c>
      <c r="E82" s="12">
        <f>SUM(E77:E81)</f>
        <v>38.9</v>
      </c>
      <c r="F82" s="12">
        <f>SUM(F77:F81)</f>
        <v>154.9</v>
      </c>
      <c r="G82" s="12">
        <f>SUM(G77:G81)</f>
        <v>1054</v>
      </c>
    </row>
    <row r="83" spans="1:7" ht="15.75" x14ac:dyDescent="0.25">
      <c r="A83" s="25" t="s">
        <v>17</v>
      </c>
      <c r="B83" s="25"/>
      <c r="C83" s="25"/>
      <c r="D83" s="25"/>
      <c r="E83" s="25"/>
      <c r="F83" s="25"/>
      <c r="G83" s="25"/>
    </row>
    <row r="84" spans="1:7" ht="47.25" x14ac:dyDescent="0.25">
      <c r="A84" s="3">
        <v>144</v>
      </c>
      <c r="B84" s="6" t="s">
        <v>39</v>
      </c>
      <c r="C84" s="5" t="s">
        <v>49</v>
      </c>
      <c r="D84" s="12">
        <v>7.7</v>
      </c>
      <c r="E84" s="12">
        <v>8.9</v>
      </c>
      <c r="F84" s="12" t="s">
        <v>50</v>
      </c>
      <c r="G84" s="12">
        <v>282</v>
      </c>
    </row>
    <row r="85" spans="1:7" ht="15.75" x14ac:dyDescent="0.25">
      <c r="A85" s="3">
        <v>232</v>
      </c>
      <c r="B85" s="7" t="s">
        <v>45</v>
      </c>
      <c r="C85" s="5" t="s">
        <v>46</v>
      </c>
      <c r="D85" s="12">
        <v>14.1</v>
      </c>
      <c r="E85" s="12">
        <v>11.9</v>
      </c>
      <c r="F85" s="12">
        <v>3.7</v>
      </c>
      <c r="G85" s="12">
        <v>178</v>
      </c>
    </row>
    <row r="86" spans="1:7" ht="15.75" x14ac:dyDescent="0.25">
      <c r="A86" s="3">
        <v>330</v>
      </c>
      <c r="B86" s="3" t="s">
        <v>8</v>
      </c>
      <c r="C86" s="5">
        <v>200</v>
      </c>
      <c r="D86" s="12">
        <v>0.6</v>
      </c>
      <c r="E86" s="12">
        <v>0</v>
      </c>
      <c r="F86" s="12">
        <v>31.5</v>
      </c>
      <c r="G86" s="12">
        <v>129</v>
      </c>
    </row>
    <row r="87" spans="1:7" ht="15.75" x14ac:dyDescent="0.25">
      <c r="A87" s="13">
        <v>52</v>
      </c>
      <c r="B87" s="3" t="s">
        <v>65</v>
      </c>
      <c r="C87" s="5">
        <v>100</v>
      </c>
      <c r="D87" s="12">
        <v>0.8</v>
      </c>
      <c r="E87" s="12">
        <v>0.1</v>
      </c>
      <c r="F87" s="12">
        <v>2.2999999999999998</v>
      </c>
      <c r="G87" s="12">
        <v>13</v>
      </c>
    </row>
    <row r="88" spans="1:7" ht="15.75" x14ac:dyDescent="0.25">
      <c r="A88" s="3"/>
      <c r="B88" s="7" t="s">
        <v>9</v>
      </c>
      <c r="C88" s="5">
        <v>30</v>
      </c>
      <c r="D88" s="12">
        <v>2.5</v>
      </c>
      <c r="E88" s="12">
        <v>2.6</v>
      </c>
      <c r="F88" s="12">
        <v>22.7</v>
      </c>
      <c r="G88" s="12">
        <v>125.4</v>
      </c>
    </row>
    <row r="89" spans="1:7" ht="15.75" x14ac:dyDescent="0.25">
      <c r="A89" s="3">
        <v>323</v>
      </c>
      <c r="B89" s="7" t="s">
        <v>44</v>
      </c>
      <c r="C89" s="5">
        <v>100</v>
      </c>
      <c r="D89" s="12">
        <v>0.4</v>
      </c>
      <c r="E89" s="12">
        <v>0</v>
      </c>
      <c r="F89" s="12">
        <v>9.5</v>
      </c>
      <c r="G89" s="12">
        <v>41</v>
      </c>
    </row>
    <row r="90" spans="1:7" ht="15.75" x14ac:dyDescent="0.25">
      <c r="A90" s="3"/>
      <c r="B90" s="3" t="s">
        <v>10</v>
      </c>
      <c r="C90" s="5">
        <v>60</v>
      </c>
      <c r="D90" s="12">
        <v>4.4000000000000004</v>
      </c>
      <c r="E90" s="12">
        <v>0.4</v>
      </c>
      <c r="F90" s="12">
        <v>29.8</v>
      </c>
      <c r="G90" s="12">
        <v>146</v>
      </c>
    </row>
    <row r="91" spans="1:7" ht="15.75" x14ac:dyDescent="0.25">
      <c r="A91" s="21" t="s">
        <v>33</v>
      </c>
      <c r="B91" s="22"/>
      <c r="C91" s="23"/>
      <c r="D91" s="12">
        <f>SUM(D84:D90)</f>
        <v>30.5</v>
      </c>
      <c r="E91" s="12">
        <f>SUM(E84:E90)</f>
        <v>23.900000000000002</v>
      </c>
      <c r="F91" s="12">
        <f>SUM(F84:F90)</f>
        <v>99.5</v>
      </c>
      <c r="G91" s="12">
        <f>SUM(G84:G90)</f>
        <v>914.4</v>
      </c>
    </row>
    <row r="92" spans="1:7" ht="15.75" x14ac:dyDescent="0.25">
      <c r="A92" s="25" t="s">
        <v>20</v>
      </c>
      <c r="B92" s="25"/>
      <c r="C92" s="25"/>
      <c r="D92" s="25"/>
      <c r="E92" s="25"/>
      <c r="F92" s="25"/>
      <c r="G92" s="25"/>
    </row>
    <row r="93" spans="1:7" ht="31.5" x14ac:dyDescent="0.25">
      <c r="A93" s="3">
        <v>144</v>
      </c>
      <c r="B93" s="4" t="s">
        <v>7</v>
      </c>
      <c r="C93" s="5" t="s">
        <v>49</v>
      </c>
      <c r="D93" s="12">
        <v>3.8</v>
      </c>
      <c r="E93" s="12">
        <v>8.5</v>
      </c>
      <c r="F93" s="12">
        <v>40.299999999999997</v>
      </c>
      <c r="G93" s="12">
        <v>254</v>
      </c>
    </row>
    <row r="94" spans="1:7" ht="31.5" x14ac:dyDescent="0.25">
      <c r="A94" s="3">
        <v>194</v>
      </c>
      <c r="B94" s="6" t="s">
        <v>22</v>
      </c>
      <c r="C94" s="5">
        <v>150</v>
      </c>
      <c r="D94" s="12">
        <v>16.100000000000001</v>
      </c>
      <c r="E94" s="12">
        <v>8.9</v>
      </c>
      <c r="F94" s="12">
        <v>8.4</v>
      </c>
      <c r="G94" s="12">
        <v>169</v>
      </c>
    </row>
    <row r="95" spans="1:7" ht="15.75" x14ac:dyDescent="0.25">
      <c r="A95" s="3">
        <v>362</v>
      </c>
      <c r="B95" s="3" t="s">
        <v>26</v>
      </c>
      <c r="C95" s="5">
        <v>200</v>
      </c>
      <c r="D95" s="12">
        <v>1</v>
      </c>
      <c r="E95" s="12">
        <v>0</v>
      </c>
      <c r="F95" s="12">
        <v>21.2</v>
      </c>
      <c r="G95" s="12">
        <v>92</v>
      </c>
    </row>
    <row r="96" spans="1:7" ht="15.75" x14ac:dyDescent="0.25">
      <c r="A96" s="13">
        <v>52</v>
      </c>
      <c r="B96" s="3" t="s">
        <v>64</v>
      </c>
      <c r="C96" s="5">
        <v>100</v>
      </c>
      <c r="D96" s="12">
        <v>0.6</v>
      </c>
      <c r="E96" s="12">
        <v>0.3</v>
      </c>
      <c r="F96" s="12">
        <v>5.2</v>
      </c>
      <c r="G96" s="12">
        <v>23</v>
      </c>
    </row>
    <row r="97" spans="1:7" ht="15.75" x14ac:dyDescent="0.25">
      <c r="A97" s="3">
        <v>323</v>
      </c>
      <c r="B97" s="7" t="s">
        <v>44</v>
      </c>
      <c r="C97" s="5">
        <v>100</v>
      </c>
      <c r="D97" s="12">
        <v>0.4</v>
      </c>
      <c r="E97" s="12">
        <v>0</v>
      </c>
      <c r="F97" s="12">
        <v>9.5</v>
      </c>
      <c r="G97" s="12">
        <v>41</v>
      </c>
    </row>
    <row r="98" spans="1:7" ht="15.75" x14ac:dyDescent="0.25">
      <c r="A98" s="3">
        <v>371</v>
      </c>
      <c r="B98" s="3" t="s">
        <v>59</v>
      </c>
      <c r="C98" s="5" t="s">
        <v>49</v>
      </c>
      <c r="D98" s="12">
        <v>11.9</v>
      </c>
      <c r="E98" s="12">
        <v>15.7</v>
      </c>
      <c r="F98" s="12">
        <v>74.5</v>
      </c>
      <c r="G98" s="12">
        <v>488</v>
      </c>
    </row>
    <row r="99" spans="1:7" ht="15.75" x14ac:dyDescent="0.25">
      <c r="A99" s="3"/>
      <c r="B99" s="3" t="s">
        <v>10</v>
      </c>
      <c r="C99" s="5">
        <v>60</v>
      </c>
      <c r="D99" s="12">
        <v>4.4000000000000004</v>
      </c>
      <c r="E99" s="12">
        <v>0.4</v>
      </c>
      <c r="F99" s="12">
        <v>29.8</v>
      </c>
      <c r="G99" s="12">
        <v>146</v>
      </c>
    </row>
    <row r="100" spans="1:7" ht="15.75" x14ac:dyDescent="0.25">
      <c r="A100" s="21" t="s">
        <v>33</v>
      </c>
      <c r="B100" s="22"/>
      <c r="C100" s="23"/>
      <c r="D100" s="12">
        <f>SUM(D93:D99)</f>
        <v>38.200000000000003</v>
      </c>
      <c r="E100" s="12">
        <f>SUM(E93:E99)</f>
        <v>33.799999999999997</v>
      </c>
      <c r="F100" s="12">
        <f>SUM(F93:F99)</f>
        <v>188.9</v>
      </c>
      <c r="G100" s="12">
        <f>SUM(G93:G99)</f>
        <v>1213</v>
      </c>
    </row>
    <row r="101" spans="1:7" ht="15.75" x14ac:dyDescent="0.25">
      <c r="A101" s="18" t="s">
        <v>34</v>
      </c>
      <c r="B101" s="19"/>
      <c r="C101" s="20"/>
      <c r="D101" s="12">
        <f>D67+D75+D82+D91+D100</f>
        <v>152.80000000000001</v>
      </c>
      <c r="E101" s="12">
        <f>E67+E75+E82+E91+E100</f>
        <v>142.89999999999998</v>
      </c>
      <c r="F101" s="12">
        <f>F67+F75+F82+F91+F100</f>
        <v>669.9</v>
      </c>
      <c r="G101" s="12">
        <f>G67+G75+G82+G91+G100</f>
        <v>4709.7000000000007</v>
      </c>
    </row>
    <row r="102" spans="1:7" ht="16.5" thickBot="1" x14ac:dyDescent="0.3">
      <c r="A102" s="18"/>
      <c r="B102" s="19"/>
      <c r="C102" s="19"/>
      <c r="D102" s="19"/>
      <c r="E102" s="19"/>
      <c r="F102" s="19"/>
      <c r="G102" s="20"/>
    </row>
    <row r="103" spans="1:7" ht="16.5" thickBot="1" x14ac:dyDescent="0.3">
      <c r="A103" s="18" t="s">
        <v>35</v>
      </c>
      <c r="B103" s="19"/>
      <c r="C103" s="20"/>
      <c r="D103" s="15">
        <f>D54+D101</f>
        <v>319.20000000000005</v>
      </c>
      <c r="E103" s="15">
        <f>E54+E101</f>
        <v>298.29999999999995</v>
      </c>
      <c r="F103" s="15">
        <f>F54+F101</f>
        <v>1376.3</v>
      </c>
      <c r="G103" s="15">
        <f>G54+G101</f>
        <v>9518.9000000000015</v>
      </c>
    </row>
    <row r="104" spans="1:7" ht="16.5" thickBot="1" x14ac:dyDescent="0.3">
      <c r="A104" s="18" t="s">
        <v>36</v>
      </c>
      <c r="B104" s="19"/>
      <c r="C104" s="20"/>
      <c r="D104" s="16">
        <f>D103/10</f>
        <v>31.920000000000005</v>
      </c>
      <c r="E104" s="16">
        <f>E103/10</f>
        <v>29.829999999999995</v>
      </c>
      <c r="F104" s="16">
        <f>F103/10</f>
        <v>137.63</v>
      </c>
      <c r="G104" s="16">
        <f>G103/10</f>
        <v>951.8900000000001</v>
      </c>
    </row>
    <row r="105" spans="1:7" x14ac:dyDescent="0.25">
      <c r="A105" s="32" t="s">
        <v>53</v>
      </c>
      <c r="B105" s="33"/>
      <c r="C105" s="34"/>
      <c r="D105" s="14">
        <f>D104/31.8*100</f>
        <v>100.37735849056605</v>
      </c>
      <c r="E105" s="14">
        <f>E104/30.7*100</f>
        <v>97.166123778501614</v>
      </c>
      <c r="F105" s="14">
        <f>F104/143*100</f>
        <v>96.24475524475524</v>
      </c>
      <c r="G105" s="14">
        <f>G104/975*100</f>
        <v>97.629743589743597</v>
      </c>
    </row>
  </sheetData>
  <mergeCells count="37">
    <mergeCell ref="A103:C103"/>
    <mergeCell ref="A104:C104"/>
    <mergeCell ref="A105:C105"/>
    <mergeCell ref="A83:G83"/>
    <mergeCell ref="A91:C91"/>
    <mergeCell ref="A92:G92"/>
    <mergeCell ref="A100:C100"/>
    <mergeCell ref="A101:C101"/>
    <mergeCell ref="A102:G102"/>
    <mergeCell ref="A82:C82"/>
    <mergeCell ref="A35:C35"/>
    <mergeCell ref="A36:G36"/>
    <mergeCell ref="A45:G45"/>
    <mergeCell ref="A53:C53"/>
    <mergeCell ref="A54:C54"/>
    <mergeCell ref="A57:A58"/>
    <mergeCell ref="B57:B58"/>
    <mergeCell ref="C57:C58"/>
    <mergeCell ref="D57:F57"/>
    <mergeCell ref="G57:G58"/>
    <mergeCell ref="A59:G59"/>
    <mergeCell ref="A67:C67"/>
    <mergeCell ref="A68:G68"/>
    <mergeCell ref="A75:C75"/>
    <mergeCell ref="A76:G76"/>
    <mergeCell ref="A29:G29"/>
    <mergeCell ref="B7:F7"/>
    <mergeCell ref="B8:F8"/>
    <mergeCell ref="A9:A10"/>
    <mergeCell ref="B9:B10"/>
    <mergeCell ref="C9:C10"/>
    <mergeCell ref="D9:F9"/>
    <mergeCell ref="G9:G10"/>
    <mergeCell ref="A11:G11"/>
    <mergeCell ref="A19:C19"/>
    <mergeCell ref="A20:G20"/>
    <mergeCell ref="A28:C28"/>
  </mergeCells>
  <pageMargins left="0.23622047244094491" right="0.23622047244094491" top="0.62992125984251968" bottom="0.9842519685039370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(1 и 2 неделя)</vt:lpstr>
      <vt:lpstr>5-9 (1 и 2 неделя)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4520s</dc:creator>
  <cp:lastModifiedBy>МОУ ОШ №45 комп. №4</cp:lastModifiedBy>
  <cp:lastPrinted>2022-10-03T06:27:48Z</cp:lastPrinted>
  <dcterms:created xsi:type="dcterms:W3CDTF">2020-03-11T11:19:21Z</dcterms:created>
  <dcterms:modified xsi:type="dcterms:W3CDTF">2022-10-03T06:27:56Z</dcterms:modified>
</cp:coreProperties>
</file>